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pnt hacienda\8_V_G_NOMINAS_HACIENDA_2021_11\"/>
    </mc:Choice>
  </mc:AlternateContent>
  <bookViews>
    <workbookView xWindow="-120" yWindow="-120" windowWidth="29040" windowHeight="15840" activeTab="1"/>
  </bookViews>
  <sheets>
    <sheet name="NOMINA " sheetId="1" r:id="rId1"/>
    <sheet name="SEG Y PROT" sheetId="2" r:id="rId2"/>
    <sheet name="EVENTUAL" sheetId="3" r:id="rId3"/>
    <sheet name="Hoja1" sheetId="4" r:id="rId4"/>
  </sheets>
  <definedNames>
    <definedName name="_xlnm._FilterDatabase" localSheetId="2" hidden="1">EVENTUAL!$A$6:$D$37</definedName>
    <definedName name="_xlnm._FilterDatabase" localSheetId="0" hidden="1">'NOMINA '!$A$6:$H$161</definedName>
    <definedName name="_xlnm._FilterDatabase" localSheetId="1" hidden="1">'SEG Y PROT'!$A$6:$H$33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K7" i="2"/>
  <c r="J7" i="2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L7" i="1"/>
  <c r="K7" i="1"/>
  <c r="G38" i="2" l="1"/>
  <c r="F45" i="2"/>
  <c r="F44" i="2"/>
  <c r="I170" i="1"/>
  <c r="I169" i="1"/>
  <c r="I168" i="1"/>
  <c r="D37" i="2" l="1"/>
  <c r="K34" i="2" l="1"/>
  <c r="G34" i="1" l="1"/>
  <c r="G35" i="1"/>
  <c r="G160" i="1" l="1"/>
  <c r="J36" i="1"/>
  <c r="G161" i="1"/>
  <c r="D37" i="3"/>
  <c r="E33" i="2" l="1"/>
  <c r="F33" i="2"/>
  <c r="D33" i="2"/>
  <c r="G33" i="2" l="1"/>
  <c r="F37" i="2" s="1"/>
  <c r="D160" i="1"/>
  <c r="E160" i="1"/>
</calcChain>
</file>

<file path=xl/sharedStrings.xml><?xml version="1.0" encoding="utf-8"?>
<sst xmlns="http://schemas.openxmlformats.org/spreadsheetml/2006/main" count="420" uniqueCount="333">
  <si>
    <t>MUNICIPIO DE TUXCUECA JALISCO</t>
  </si>
  <si>
    <t>MTJ850101M77</t>
  </si>
  <si>
    <t>PERSONAS MORALES SIN FINES DE LUCRO.</t>
  </si>
  <si>
    <t xml:space="preserve">NOMBRE </t>
  </si>
  <si>
    <t xml:space="preserve">PUESTO </t>
  </si>
  <si>
    <t>RFC</t>
  </si>
  <si>
    <t xml:space="preserve">PAGO DE NOMINA </t>
  </si>
  <si>
    <t xml:space="preserve">RUBEN VARGAS BASULTO </t>
  </si>
  <si>
    <t>REGIDOR</t>
  </si>
  <si>
    <t>LUIS ALBERTO RIVERA CHAVEZ</t>
  </si>
  <si>
    <t>FELIPE DE JESUS CARDENAS MADRIGAL</t>
  </si>
  <si>
    <t>MARIA DEL ROSARIO GONZALES BERNAL</t>
  </si>
  <si>
    <t>ARIANA GUADALUPE OCHOA AMEZCUA</t>
  </si>
  <si>
    <t>JUAN DIEGO FONSECA ZEPEDA</t>
  </si>
  <si>
    <t>ANA BELEN TABAREZ ACERO</t>
  </si>
  <si>
    <t>ANA ISABEL LLAMAS SIORDIA</t>
  </si>
  <si>
    <t>MANUEL COVARRUBIAS SOLORIO</t>
  </si>
  <si>
    <t xml:space="preserve">PRESIDENCIA MUNICIPAL </t>
  </si>
  <si>
    <t>ACEVES GARCIA LUIS ANTONIO</t>
  </si>
  <si>
    <t>PRESIDENTE MUNICIPAL</t>
  </si>
  <si>
    <t>VALENCIA MANZO OSCAR</t>
  </si>
  <si>
    <t>SECRETARIO PARTICULAR</t>
  </si>
  <si>
    <t>SECRETARIA</t>
  </si>
  <si>
    <t>SECRETARIA GENERAL</t>
  </si>
  <si>
    <t>OREGEL RENTERIA CARLOS ISAIAS</t>
  </si>
  <si>
    <t>SECRETARIO GENERAL</t>
  </si>
  <si>
    <t xml:space="preserve">TORRES VARAGAS MARIA GUADALUPE </t>
  </si>
  <si>
    <t>SINDICATURA MUNICIPAL</t>
  </si>
  <si>
    <t>KARLA MONSERRAT ACEVES CASTELLANOS</t>
  </si>
  <si>
    <t>SINDICO</t>
  </si>
  <si>
    <t>ACEVES CASTELLANOS FRANCISCO</t>
  </si>
  <si>
    <t>AUXILIAR DE SINDICATURA</t>
  </si>
  <si>
    <t xml:space="preserve">CONTRALORIA </t>
  </si>
  <si>
    <t>MARTINEZ RIVERA TIBURCIO</t>
  </si>
  <si>
    <t>CONTRALOR</t>
  </si>
  <si>
    <t>CARMONA CARLOS MAYRA DANIELA</t>
  </si>
  <si>
    <t>OFICIALIA MAYOR</t>
  </si>
  <si>
    <t>VARGAS CHAVEZ JORGE HUMBERTO</t>
  </si>
  <si>
    <t>OFICIAL MAYOR</t>
  </si>
  <si>
    <t>ACEVES TORRES MARIA GUADALUPE</t>
  </si>
  <si>
    <t>HACIENDA MUNICIPAL</t>
  </si>
  <si>
    <t>RUIZ FLORES EDGAR IGNACIO</t>
  </si>
  <si>
    <t>ENCARGADO DE HACIENDA MUNICIPAL</t>
  </si>
  <si>
    <t xml:space="preserve">CORTES MARTINEZ  JOSE LUIS </t>
  </si>
  <si>
    <t>ENCARGADO DE INGRESOS</t>
  </si>
  <si>
    <t>ACEVES DIAZ PEDRO GABRIEL</t>
  </si>
  <si>
    <t>ENCARGADO DE EGRESOS</t>
  </si>
  <si>
    <t>DEL ANGEL REYES LEONEL</t>
  </si>
  <si>
    <t>AUXILIAR TECNICO</t>
  </si>
  <si>
    <t>COVARRUBIAS BRACAMONTES ANTONIA ALEJANDRA</t>
  </si>
  <si>
    <t>AUXILIAR ADMINISTRATIVO</t>
  </si>
  <si>
    <t>CATASTRO MUNICIPAL</t>
  </si>
  <si>
    <t>SALDAÑA HERNANDEZ VICENTE</t>
  </si>
  <si>
    <t>DIRECTOR</t>
  </si>
  <si>
    <t>CHAVEZ MORANDO FRANCISCO JAVIER</t>
  </si>
  <si>
    <t>AUXILIAR DE CATASTRO</t>
  </si>
  <si>
    <t>FIGUEROA ORTEGA CARLA LINORA</t>
  </si>
  <si>
    <t>DIAZ ACEVES DANIELA</t>
  </si>
  <si>
    <t>OBRAS PUBLICAS</t>
  </si>
  <si>
    <t>GARCIA HERNANDEZ FERNANDO</t>
  </si>
  <si>
    <t>BASULTO DIAZ LILIAM</t>
  </si>
  <si>
    <t xml:space="preserve">SECRETARIA </t>
  </si>
  <si>
    <t>DESARROLLO SOCIAL</t>
  </si>
  <si>
    <t>CUMPLIDO MANCILLA PEDRO</t>
  </si>
  <si>
    <t>BOLAÑOS BASULTO MONICA LIZBETH</t>
  </si>
  <si>
    <t>AUXILIAR DESARROLLO SOCIAL</t>
  </si>
  <si>
    <t xml:space="preserve">ARANA LOPEZ JAVIER </t>
  </si>
  <si>
    <t>CHOFER DE TRANSPORTE ESCOLAR</t>
  </si>
  <si>
    <t>VELIZ BASULTO SANDRA LUZ</t>
  </si>
  <si>
    <t>ENCARGADA DE CORREOS TUXCUECA</t>
  </si>
  <si>
    <t>VARGAS PULIDO IGNACIO</t>
  </si>
  <si>
    <t>CHOFER DE TRASPORTE ESCOLAR</t>
  </si>
  <si>
    <t>VELEZ HERNANDEZ MOISES</t>
  </si>
  <si>
    <t>CHOFER DE COMEDOR ASISTENCIAL</t>
  </si>
  <si>
    <t>ACEVES FONSECA KASSANDRA</t>
  </si>
  <si>
    <t>VARGAS NAVARRO PAOLA</t>
  </si>
  <si>
    <t>ENCARGADA DE CORREO DE SAN LUIS SOYATLAN</t>
  </si>
  <si>
    <t>CHAVEZ ACEVES CARLOS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</si>
  <si>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</si>
  <si>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</si>
  <si>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</si>
  <si>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</si>
  <si>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</si>
  <si>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</si>
  <si>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</si>
  <si>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</si>
  <si>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BRISEÑO SANCHEZ HUGO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</si>
  <si>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</si>
  <si>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</si>
  <si>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</si>
  <si>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</si>
  <si>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</si>
  <si>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GUDIÑO BASULTO SARA</t>
  </si>
  <si>
    <t>ENCARGADO DE RECAUDADORA DE TEPEHUAJE</t>
  </si>
  <si>
    <t>SUAREZ CARDENAS ESTEFANIA</t>
  </si>
  <si>
    <t>ENCARGADA DE RECAUDADORA DE TUXCUECA</t>
  </si>
  <si>
    <t>CASTILLO MORALES ALEJANDRA</t>
  </si>
  <si>
    <t>ENCARGADA DE RECAUDADORA DE SAN LUIS Soyatlán</t>
  </si>
  <si>
    <t>CONTRERAS VALENCIA CORINA</t>
  </si>
  <si>
    <t>ENCARGADA DE RECAUDADORA EN SAN NICOLAS</t>
  </si>
  <si>
    <t xml:space="preserve">AMEZCUA MARTINEZ SILVIANO </t>
  </si>
  <si>
    <t>FONTANERO DE TUXCUECA</t>
  </si>
  <si>
    <t>ARANA ZUÑIGA EDGAR JOAQUIN</t>
  </si>
  <si>
    <t>FONTAREO MUNICIPAL</t>
  </si>
  <si>
    <t xml:space="preserve">LEDEZMA GARCIA GABRIELA </t>
  </si>
  <si>
    <t>FONTANERO MUNICIPAL</t>
  </si>
  <si>
    <t>VERDUZCO HINOJOSA GUSTAVO GUADALUPE</t>
  </si>
  <si>
    <t>FONTALERO DE TUXCUECA</t>
  </si>
  <si>
    <t>BASULTO ALCANTAR RAFAEL</t>
  </si>
  <si>
    <t>AUXILIAR DE PLANTA DE TRATAMIENTO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</si>
  <si>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</si>
  <si>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</si>
  <si>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</si>
  <si>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</si>
  <si>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</si>
  <si>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 C</t>
  </si>
  <si>
    <t>RIVAS ZAMORA RAMON</t>
  </si>
  <si>
    <t>MENDOZA SANCHEZ FABIAN</t>
  </si>
  <si>
    <t>BASULTO VELIZ SIGIFREDO</t>
  </si>
  <si>
    <t>AUXILIAR DE MANTENIMIENTO DE CAMPO DE FUTBOL DEL TEPEHUAJE</t>
  </si>
  <si>
    <t>CASTELLANOS GUTIERREZ ANGEL</t>
  </si>
  <si>
    <t>NAVARRO DIAZ LUIS</t>
  </si>
  <si>
    <t>RECOLECTOR DE RESIDUOS SOLIDOS</t>
  </si>
  <si>
    <t>NAVARRO LOZA LUIS ALBERTO</t>
  </si>
  <si>
    <t>COVARRUBIAS BRACAMONTES JOSE DE JESUS</t>
  </si>
  <si>
    <t>MACIAS BUENROSTRO HECTOR DANIEL</t>
  </si>
  <si>
    <t>JARDINERO DE LA PLAZA DE TUXCUECA</t>
  </si>
  <si>
    <t>GOMEZ OSORIO MARTHA LUCIA</t>
  </si>
  <si>
    <t>ENCARGADO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</si>
  <si>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</si>
  <si>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</si>
  <si>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</si>
  <si>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</si>
  <si>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</si>
  <si>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</si>
  <si>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</si>
  <si>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LLAMAS LOPEZ BRANDON MOISES</t>
  </si>
  <si>
    <t>ASEADORO DE LA PLAZA DE PURUAGUA</t>
  </si>
  <si>
    <t>GORGONIO FLORES ROGELIO</t>
  </si>
  <si>
    <t xml:space="preserve">MAYA GONZALEZ GILBERTO </t>
  </si>
  <si>
    <t>CUADRILLA B</t>
  </si>
  <si>
    <t>CASTILLO GOMEZ J JESUS</t>
  </si>
  <si>
    <t>ASEADOR DE PANTEON MUNICIPAL DE SAN LUIS Soyatlán</t>
  </si>
  <si>
    <t>COVARRUBIAS BERNAL JOSE</t>
  </si>
  <si>
    <t>DIAZ MORANDO JOSE GUADALUPE</t>
  </si>
  <si>
    <t>AUXILIAR DE MANTENIMIENTO DEL CAMPO DE FUTBOL DE SAN LUIS SOYATLAN</t>
  </si>
  <si>
    <t>NAVARRO CASTILLO SANTOS</t>
  </si>
  <si>
    <t>CUADRILLA A</t>
  </si>
  <si>
    <t>NAVARRO CASTILLO MARIA</t>
  </si>
  <si>
    <t>VARGAS ZAMORA JAVIER</t>
  </si>
  <si>
    <t xml:space="preserve">BASULTO PEREZ ALBERTO </t>
  </si>
  <si>
    <t>ASEADOR DEL MALECON DE TUXCUECA</t>
  </si>
  <si>
    <t>VARGAS LOPEZ JOSE BONIFACIO</t>
  </si>
  <si>
    <t>CUADRILLA DE LIMPIEZA DEL PANTEON MUNICIPAL DE TUXCUECA</t>
  </si>
  <si>
    <t>ACEVES CERVANTES PEDRO</t>
  </si>
  <si>
    <t>VARGAS ARANDAS JOSE GUADALUPE</t>
  </si>
  <si>
    <t>DEPORTES</t>
  </si>
  <si>
    <t>PONCE MARTINEZ CARLOS</t>
  </si>
  <si>
    <t>BASULTO VISCAINO ESGARD</t>
  </si>
  <si>
    <t xml:space="preserve">PROMOTOR DE DEPORTES </t>
  </si>
  <si>
    <t>BASULTO FLORES RAMON</t>
  </si>
  <si>
    <t>PROMOTOR DE DEPORTES TEPEHUAJE</t>
  </si>
  <si>
    <t>SERVICIOS GENERALES</t>
  </si>
  <si>
    <t>MARTINEZ VALDOVINOS ADAN</t>
  </si>
  <si>
    <t>BASULTO VARGAS JAIME</t>
  </si>
  <si>
    <t xml:space="preserve">AUXILIAR DE SERVICIO GENERAL </t>
  </si>
  <si>
    <t>ALVARADO DURAN SERGIO</t>
  </si>
  <si>
    <t xml:space="preserve"> MEDICO MUNICIPAL</t>
  </si>
  <si>
    <t xml:space="preserve">PEREZ MAGALLON MA. DE LOURDES </t>
  </si>
  <si>
    <t>AUXILIAR DE INTENDENCIA A</t>
  </si>
  <si>
    <t>ALCAZAR ESCOTO IRMA</t>
  </si>
  <si>
    <t>AUXILIAR DE INTENDENCIA B</t>
  </si>
  <si>
    <t>VARGAS MARTINEZ BONIFACIO</t>
  </si>
  <si>
    <t>MENSAJERO</t>
  </si>
  <si>
    <t>CUEVAS CABRERA ROSA</t>
  </si>
  <si>
    <t>INTENDENTE DE LA ESCUELA PRIMARIA REVOLUCION DE TUXCUECA</t>
  </si>
  <si>
    <t>BERNAL CUEVAS MA MARTHA</t>
  </si>
  <si>
    <t>ENCARGADA DE LIMPIEZA DEL CENTRO DE SALUD DE TUXCUECA</t>
  </si>
  <si>
    <t>CASTELLANOS GUTIERREZ MARIA TRINIDAD</t>
  </si>
  <si>
    <t>ENCARGADA DE LIMPIEZA</t>
  </si>
  <si>
    <t>CULTURA</t>
  </si>
  <si>
    <t>ACEVES MACHUCA HERACLIO</t>
  </si>
  <si>
    <t>FOMENTO AGROPECUARIO Y ECOLOGIA</t>
  </si>
  <si>
    <t xml:space="preserve">MENDEZ ZEPEDA JOSE JUAN </t>
  </si>
  <si>
    <t>MARTINEZ AMEZCUA CELEDONIO</t>
  </si>
  <si>
    <t>GUARDARASTRO</t>
  </si>
  <si>
    <t>CARDENAS SOSA ALFONSO</t>
  </si>
  <si>
    <t>AUXILIAR AGROPECUARIO</t>
  </si>
  <si>
    <t>FONSECA HERRERA GABRIEL GUADALUPE</t>
  </si>
  <si>
    <t xml:space="preserve">INSPECTOR DE GANADERIA </t>
  </si>
  <si>
    <t>UNIDAD DE TRANSPARENCIA</t>
  </si>
  <si>
    <t>MARTINEZ RODRIGUEZ JUAN PABLO</t>
  </si>
  <si>
    <t>ENCARGADO DE TRANSPARENCIA</t>
  </si>
  <si>
    <t xml:space="preserve">CERVANTES VALENCIA GERARDO </t>
  </si>
  <si>
    <t xml:space="preserve">COMUNICACIÓN SOCIAL </t>
  </si>
  <si>
    <t>MENDOZA ZEPEDA JUAN MANUEL</t>
  </si>
  <si>
    <t>AUXILIAR DE TRANSPARENCIA</t>
  </si>
  <si>
    <t xml:space="preserve">SECRETARIA DE ECONOMIA </t>
  </si>
  <si>
    <t>ARAN MARTINEZ JOSE NOE</t>
  </si>
  <si>
    <t>INSTITUTO DE LA MUJER</t>
  </si>
  <si>
    <t>PEREZ MALDONADO VIRGINIA</t>
  </si>
  <si>
    <t>TITULAR</t>
  </si>
  <si>
    <t>ZEPEDA HERNANDEZ MARIA DE LOS ANGELES</t>
  </si>
  <si>
    <t>DELEGACIONES MUNICIPALES</t>
  </si>
  <si>
    <t>ZEPEDA MONREAL JUAN JOSE</t>
  </si>
  <si>
    <t>DELEGADO SAN LUIS Soyatlán</t>
  </si>
  <si>
    <t xml:space="preserve">HERRERA ALCANTAR ROBERTO </t>
  </si>
  <si>
    <t>AGENTE MUNICIPAL DE LA PUERTA DEL SAUCITO</t>
  </si>
  <si>
    <t xml:space="preserve">AGENTE MUNICIPAL DE SAN NICOLAS DE ACUÑA  </t>
  </si>
  <si>
    <t>CASTILLO  JOSE MICHEL</t>
  </si>
  <si>
    <t>AGENTE MUNICIPAL DE LA PUERTA DE SAN NICOLAS DE ACUÑA</t>
  </si>
  <si>
    <t>MANZO GARCIA EDER ANDRES</t>
  </si>
  <si>
    <t>AGENTE MUNICIPAL DE TEPEHUAJE</t>
  </si>
  <si>
    <t>VARGAS TORRES JUAN ANTONIO</t>
  </si>
  <si>
    <t>AGENTE MUNICIPAL DE PURUAGUA</t>
  </si>
  <si>
    <t xml:space="preserve">CASTILLO GOMEZ SILVIA </t>
  </si>
  <si>
    <t>AGENTE MUNICIPAL DE PUERTO CORONA</t>
  </si>
  <si>
    <t>OFICIALIA REGISTRO CIVIL</t>
  </si>
  <si>
    <t>RODRIGUEZ MARTINEZ YESSENIA</t>
  </si>
  <si>
    <t xml:space="preserve">GONZALEZ GUDIÑO SOILA KARINA </t>
  </si>
  <si>
    <t>AUXILIAR DE REGISTRO CIVIL</t>
  </si>
  <si>
    <t>BIBLIOTECA MUNICIPAL</t>
  </si>
  <si>
    <t>GUILLEN ZUÑIGA ADRIANA</t>
  </si>
  <si>
    <t>ENCARGADA DE BIBLIOTECA</t>
  </si>
  <si>
    <t>BORRAYO CORTES MARIA ROSALBA</t>
  </si>
  <si>
    <t>AUXILIAR DE BIBLIOTECA</t>
  </si>
  <si>
    <t>COMPLADEMUN Y PLAN DE DESARROLLO MPAL.</t>
  </si>
  <si>
    <t>CUMPLIDO MONREAL ARTURO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</si>
  <si>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</si>
  <si>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</si>
  <si>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</si>
  <si>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</si>
  <si>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</si>
  <si>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</si>
  <si>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</si>
  <si>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</si>
  <si>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</si>
  <si>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</si>
  <si>
    <t>NAVARRO CASTILLO JUSTINO</t>
  </si>
  <si>
    <t xml:space="preserve">SUELDO BRUTO </t>
  </si>
  <si>
    <t>I.S.R</t>
  </si>
  <si>
    <t xml:space="preserve">SUBSIDIO </t>
  </si>
  <si>
    <t>CURP</t>
  </si>
  <si>
    <t>Sueldos Con y Sin  ISR Retenciones.</t>
  </si>
  <si>
    <t xml:space="preserve">CURP </t>
  </si>
  <si>
    <t xml:space="preserve">SUELDO </t>
  </si>
  <si>
    <t>Barragan Martinez Julio</t>
  </si>
  <si>
    <t>Director de seguridad publica</t>
  </si>
  <si>
    <t>Subdirector de Seguridad Publica</t>
  </si>
  <si>
    <t xml:space="preserve">Policia en linea </t>
  </si>
  <si>
    <t>Comandante</t>
  </si>
  <si>
    <t>Auxiliar Administrativo de Seguridad Publica</t>
  </si>
  <si>
    <t>PROTECCION CIVIL</t>
  </si>
  <si>
    <t>Rodriguez Rangel Ramiro</t>
  </si>
  <si>
    <t>Director de Proteccion Civil</t>
  </si>
  <si>
    <t>Mendoza Aviña Roberto Carlos</t>
  </si>
  <si>
    <t>Medico</t>
  </si>
  <si>
    <t>Aceves Zacarias Luz Maria</t>
  </si>
  <si>
    <t>Paramedico</t>
  </si>
  <si>
    <t xml:space="preserve">Rivera Rivera Lilia </t>
  </si>
  <si>
    <t>Romo Meza Marco Antonio</t>
  </si>
  <si>
    <t>Chavez Aceves Honorato</t>
  </si>
  <si>
    <t xml:space="preserve">Gudiño Guillen Indra Marcela </t>
  </si>
  <si>
    <t>Alejandra Bracamontes Torres</t>
  </si>
  <si>
    <t>Alcantar Valencia Israel</t>
  </si>
  <si>
    <t>SUELDO BRUTO</t>
  </si>
  <si>
    <t xml:space="preserve">I.S.R </t>
  </si>
  <si>
    <t>SUBSIDIO</t>
  </si>
  <si>
    <t>RODRIGUEZ ACEVES JOSE MANUEL</t>
  </si>
  <si>
    <t>ELECTRICISTA MUNICIPAL</t>
  </si>
  <si>
    <t>ALVARADO BARRERA GUADALUPE ZEFERINO</t>
  </si>
  <si>
    <t>LIMPIEZA CAMPO DE FUTBOL Y ANDADOR PURUAGUA</t>
  </si>
  <si>
    <t>BUENROSTRO GARCIA JOSE LUIS</t>
  </si>
  <si>
    <t>ASEADORA DE PLAZA DE SAN NICOLAS Y PANTEON</t>
  </si>
  <si>
    <t>NAVARRO MEDINA MARIO</t>
  </si>
  <si>
    <t>CHOFER DE MODULO DE MAQUINARIA</t>
  </si>
  <si>
    <t>BARBA SOSA FRANCISCO JAVIER</t>
  </si>
  <si>
    <t>NAVARRO MEDINA PEDRO</t>
  </si>
  <si>
    <t>VELIZ BASULTO MARCO ANTONIO</t>
  </si>
  <si>
    <t>AUXILIAR DE FONTANERO EN EL TEPEHUAJE</t>
  </si>
  <si>
    <t>GUDIÑO BASULTO ROSENDO</t>
  </si>
  <si>
    <t>HERNANDEZ AGUILAR JOSE FRANCISCO</t>
  </si>
  <si>
    <t>CUADRLLA C</t>
  </si>
  <si>
    <t>SOTELO ROCHA EVERARDO</t>
  </si>
  <si>
    <t xml:space="preserve">INSPECTOR DE PADRON DE LICENCIAS Y PERMISOS  </t>
  </si>
  <si>
    <t>NAVARRO SANCHEZ LIVIER</t>
  </si>
  <si>
    <t xml:space="preserve">AUXILIAR DE MANTENIMIENTO </t>
  </si>
  <si>
    <t>MARTINEZ AMEZCUA BERTHA ALICIA</t>
  </si>
  <si>
    <t xml:space="preserve">AUXILIAR ADMINISTRATIVO </t>
  </si>
  <si>
    <t>BASULTO VELIZ IMELDA</t>
  </si>
  <si>
    <t>BUENROSTRO TORRES ARTURO</t>
  </si>
  <si>
    <t>AUXILIAR DE FONTANERO DE TUXCUECA</t>
  </si>
  <si>
    <t>FLORES CORTES FRANCISCO JAVIER</t>
  </si>
  <si>
    <t>AUXILIAR</t>
  </si>
  <si>
    <t>PEREZ GUDIÑO JANETH</t>
  </si>
  <si>
    <t>ASEADORA DE LA PLAZA DE TUXCUECA</t>
  </si>
  <si>
    <t>BERNAL MARTINEZ TERESA ELIZABETH</t>
  </si>
  <si>
    <t>MARTINEZ ACEVES ROSALBA</t>
  </si>
  <si>
    <t>AMEZCUA MARTINEZ ALEJANDRO</t>
  </si>
  <si>
    <t>ENCARGADO DE ARCHIVO</t>
  </si>
  <si>
    <t xml:space="preserve">ORTEGA MENDOZA ANALBERTHA </t>
  </si>
  <si>
    <t>LIMPIEZA DE CENTRO DE SALUD SAN LUIS Soyatlán</t>
  </si>
  <si>
    <t>BASULTO CARDENAS CESAR ADRIAN</t>
  </si>
  <si>
    <t>AUXILIAR DE MANTENIMIENTO DE CAMPO DE FUTBOLT DE SAN NICOLAS</t>
  </si>
  <si>
    <t xml:space="preserve">LIMPIEZA DE CAMINOS DE SAN NICOLAS </t>
  </si>
  <si>
    <t>SUAREZ SANCHEZ RODRIGO</t>
  </si>
  <si>
    <t xml:space="preserve">OPERADOR DE PLANTA DE TRATAMIENTO </t>
  </si>
  <si>
    <t>TOTAL</t>
  </si>
  <si>
    <t xml:space="preserve">MARTHA LUCIA </t>
  </si>
  <si>
    <t>JUAN CARLOS</t>
  </si>
  <si>
    <t xml:space="preserve">MAYRA DANIELA </t>
  </si>
  <si>
    <t xml:space="preserve">TORRES REYES JOSE EMANUEL </t>
  </si>
  <si>
    <t xml:space="preserve">AGENTE MUNICIPAL DE LAS CEBOLLAS </t>
  </si>
  <si>
    <t xml:space="preserve">TORRES VARGAS GLORIA </t>
  </si>
  <si>
    <t xml:space="preserve">TORRES VARGAS ANA LUISA </t>
  </si>
  <si>
    <t xml:space="preserve">PADILLA GONZALEZ YEYMI CLAUDIA CECILIA </t>
  </si>
  <si>
    <t>VILLARUEL PLASCENCIA  BLANCA ESTHELA</t>
  </si>
  <si>
    <t>LIMPIEZA DE CUADRILLA C</t>
  </si>
  <si>
    <t xml:space="preserve">AUXUSILIAR </t>
  </si>
  <si>
    <t xml:space="preserve">ENCARGADA DE LIMPIEZA PLAZA DE SANICOLAS </t>
  </si>
  <si>
    <t xml:space="preserve">SANCHEZ BERNAL HECTOR MIGUEL </t>
  </si>
  <si>
    <t>Sueldos Sin  ISR Retenciones.</t>
  </si>
  <si>
    <t>GONZALEZ MARTINEZ SUSANA</t>
  </si>
  <si>
    <t xml:space="preserve">DE LA TORRE SOSA MARTHA DELIA </t>
  </si>
  <si>
    <t xml:space="preserve">BASULTO VELIZ JORGE </t>
  </si>
  <si>
    <t xml:space="preserve">Sergio Antonio Castellanos Valeriano </t>
  </si>
  <si>
    <t>NOMINA DEL 16 al 30  DE NOVIEMBRE DEL 2021.</t>
  </si>
  <si>
    <t>NOMINA DEL 16   AL 30 DE NOVIEMBRE  DEL 2021.</t>
  </si>
  <si>
    <t>MANZO ACEVES JOSE AMBROSIO</t>
  </si>
  <si>
    <t>AUXILIAR ADMINISTRATIVO CATASTRO</t>
  </si>
  <si>
    <t xml:space="preserve">                  SUMA DE SUELDOS PAGADOS 2da. QUINCENA DE noviembre 2021</t>
  </si>
  <si>
    <t xml:space="preserve">                         SUMA DE SUELDOS PAGADOS 2da.. QUINCENA de noviembre 2021</t>
  </si>
  <si>
    <t xml:space="preserve">INGRID EVELN SANCHEZ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</si>
</sst>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404041"/>
      <name val="Montserrat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6363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2" xfId="0" applyFont="1" applyFill="1" applyBorder="1" applyAlignment="1">
      <alignment horizontal="center" vertical="center" wrapText="1"/>
    </xf>
    <xf numFmtId="44" fontId="0" fillId="0" borderId="2" xfId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/>
    </xf>
    <xf numFmtId="44" fontId="10" fillId="0" borderId="2" xfId="1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ill="1"/>
    <xf numFmtId="0" fontId="6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4" fontId="0" fillId="0" borderId="2" xfId="1" applyFont="1" applyBorder="1"/>
    <xf numFmtId="44" fontId="7" fillId="0" borderId="2" xfId="1" applyFont="1" applyFill="1" applyBorder="1" applyAlignment="1">
      <alignment horizontal="center" vertical="center" wrapText="1"/>
    </xf>
    <xf numFmtId="44" fontId="1" fillId="0" borderId="2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44" fontId="1" fillId="0" borderId="2" xfId="1" applyFont="1" applyFill="1" applyBorder="1"/>
    <xf numFmtId="0" fontId="0" fillId="0" borderId="0" xfId="0" applyFont="1"/>
    <xf numFmtId="0" fontId="18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0" fillId="5" borderId="7" xfId="1" applyFont="1" applyFill="1" applyBorder="1"/>
    <xf numFmtId="44" fontId="0" fillId="0" borderId="8" xfId="0" applyNumberFormat="1" applyBorder="1"/>
    <xf numFmtId="44" fontId="0" fillId="0" borderId="0" xfId="1" applyFont="1"/>
    <xf numFmtId="44" fontId="0" fillId="0" borderId="8" xfId="1" applyFont="1" applyBorder="1"/>
    <xf numFmtId="44" fontId="0" fillId="0" borderId="8" xfId="1" applyFont="1" applyFill="1" applyBorder="1"/>
    <xf numFmtId="0" fontId="0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44" fontId="0" fillId="0" borderId="2" xfId="0" applyNumberFormat="1" applyFill="1" applyBorder="1"/>
    <xf numFmtId="44" fontId="0" fillId="0" borderId="2" xfId="0" applyNumberFormat="1" applyBorder="1"/>
    <xf numFmtId="44" fontId="0" fillId="0" borderId="9" xfId="0" applyNumberFormat="1" applyFill="1" applyBorder="1"/>
    <xf numFmtId="44" fontId="0" fillId="0" borderId="9" xfId="0" applyNumberFormat="1" applyBorder="1"/>
    <xf numFmtId="44" fontId="11" fillId="3" borderId="12" xfId="3" applyNumberFormat="1" applyFont="1" applyBorder="1"/>
    <xf numFmtId="44" fontId="4" fillId="0" borderId="10" xfId="0" applyNumberFormat="1" applyFont="1" applyBorder="1"/>
    <xf numFmtId="44" fontId="4" fillId="0" borderId="11" xfId="0" applyNumberFormat="1" applyFont="1" applyBorder="1"/>
    <xf numFmtId="0" fontId="20" fillId="0" borderId="13" xfId="0" applyFont="1" applyBorder="1" applyAlignment="1">
      <alignment horizontal="center" vertical="center" wrapText="1"/>
    </xf>
    <xf numFmtId="0" fontId="0" fillId="0" borderId="14" xfId="0" applyBorder="1"/>
    <xf numFmtId="0" fontId="20" fillId="0" borderId="13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0" fillId="0" borderId="0" xfId="0" applyBorder="1"/>
    <xf numFmtId="0" fontId="0" fillId="0" borderId="13" xfId="0" applyBorder="1" applyAlignment="1">
      <alignment horizontal="center" vertical="center" wrapText="1"/>
    </xf>
    <xf numFmtId="0" fontId="0" fillId="5" borderId="14" xfId="0" applyFill="1" applyBorder="1"/>
    <xf numFmtId="0" fontId="20" fillId="4" borderId="13" xfId="0" applyFont="1" applyFill="1" applyBorder="1" applyAlignment="1">
      <alignment horizontal="center" vertical="center" wrapText="1"/>
    </xf>
    <xf numFmtId="0" fontId="6" fillId="0" borderId="15" xfId="0" applyFont="1" applyFill="1" applyBorder="1"/>
    <xf numFmtId="0" fontId="4" fillId="0" borderId="16" xfId="0" applyFont="1" applyBorder="1"/>
    <xf numFmtId="0" fontId="0" fillId="0" borderId="17" xfId="0" applyBorder="1"/>
    <xf numFmtId="44" fontId="0" fillId="0" borderId="2" xfId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4" fontId="22" fillId="4" borderId="2" xfId="5" applyNumberFormat="1" applyFill="1" applyBorder="1"/>
    <xf numFmtId="44" fontId="10" fillId="4" borderId="2" xfId="5" applyNumberFormat="1" applyFont="1" applyFill="1" applyBorder="1"/>
    <xf numFmtId="44" fontId="21" fillId="4" borderId="2" xfId="4" applyNumberFormat="1" applyFill="1" applyBorder="1"/>
    <xf numFmtId="44" fontId="1" fillId="4" borderId="2" xfId="2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/>
    <xf numFmtId="44" fontId="4" fillId="0" borderId="2" xfId="1" applyFont="1" applyBorder="1"/>
    <xf numFmtId="0" fontId="10" fillId="4" borderId="2" xfId="2" applyFont="1" applyFill="1" applyBorder="1"/>
    <xf numFmtId="0" fontId="10" fillId="4" borderId="2" xfId="2" applyFont="1" applyFill="1" applyBorder="1" applyAlignment="1">
      <alignment horizontal="center"/>
    </xf>
    <xf numFmtId="44" fontId="0" fillId="0" borderId="0" xfId="0" applyNumberFormat="1"/>
    <xf numFmtId="0" fontId="7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NumberFormat="1"/>
    <xf numFmtId="44" fontId="6" fillId="0" borderId="18" xfId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44" fontId="15" fillId="0" borderId="18" xfId="1" applyFont="1" applyFill="1" applyBorder="1"/>
    <xf numFmtId="0" fontId="0" fillId="0" borderId="2" xfId="0" applyNumberFormat="1" applyBorder="1"/>
    <xf numFmtId="44" fontId="10" fillId="0" borderId="2" xfId="1" applyFont="1" applyBorder="1"/>
    <xf numFmtId="44" fontId="10" fillId="3" borderId="2" xfId="3" applyNumberFormat="1" applyFont="1" applyBorder="1"/>
    <xf numFmtId="0" fontId="10" fillId="3" borderId="2" xfId="3" applyFont="1" applyBorder="1" applyAlignment="1">
      <alignment horizontal="center"/>
    </xf>
    <xf numFmtId="44" fontId="14" fillId="0" borderId="2" xfId="1" applyFont="1" applyBorder="1"/>
    <xf numFmtId="0" fontId="7" fillId="0" borderId="2" xfId="0" applyFont="1" applyBorder="1" applyAlignment="1">
      <alignment horizontal="center" vertical="center"/>
    </xf>
    <xf numFmtId="0" fontId="0" fillId="0" borderId="2" xfId="0" applyFont="1" applyBorder="1"/>
  </cellXfs>
  <cellStyles count="6">
    <cellStyle name="Buena" xfId="4" builtinId="26"/>
    <cellStyle name="Cálculo" xfId="3" builtinId="22"/>
    <cellStyle name="Énfasis5" xfId="5" builtinId="45"/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0"/>
  <sheetViews>
    <sheetView topLeftCell="B1" workbookViewId="0">
      <selection activeCell="N6" sqref="N6"/>
    </sheetView>
  </sheetViews>
  <sheetFormatPr baseColWidth="10" defaultRowHeight="15.75"/>
  <cols>
    <col min="1" max="1" width="30.140625" style="28" customWidth="1"/>
    <col min="2" max="2" width="19.5703125" customWidth="1"/>
    <col min="3" max="3" width="14.7109375" customWidth="1"/>
    <col min="4" max="4" width="4.28515625" customWidth="1"/>
    <col min="5" max="5" width="3.140625" customWidth="1"/>
    <col min="6" max="6" width="7" style="36" customWidth="1"/>
    <col min="7" max="7" width="19.42578125" customWidth="1"/>
    <col min="8" max="8" width="3.85546875" customWidth="1"/>
    <col min="9" max="9" width="11.42578125" style="91"/>
    <col min="10" max="10" width="4.42578125" customWidth="1"/>
    <col min="11" max="11" width="13.85546875" customWidth="1"/>
    <col min="13" max="13" width="6" customWidth="1"/>
  </cols>
  <sheetData>
    <row r="1" spans="1:15">
      <c r="A1" s="26" t="s">
        <v>0</v>
      </c>
      <c r="F1" s="29"/>
    </row>
    <row r="2" spans="1:15">
      <c r="A2" s="26" t="s">
        <v>1</v>
      </c>
      <c r="F2" s="29"/>
    </row>
    <row r="3" spans="1:15">
      <c r="A3" s="26" t="s">
        <v>2</v>
      </c>
      <c r="F3" s="29"/>
    </row>
    <row r="4" spans="1:15">
      <c r="A4" s="26" t="s">
        <v>326</v>
      </c>
      <c r="F4" s="29"/>
    </row>
    <row r="5" spans="1:15">
      <c r="A5" s="26" t="s">
        <v>243</v>
      </c>
      <c r="F5" s="29"/>
    </row>
    <row r="6" spans="1:15" ht="17.25" customHeight="1">
      <c r="A6" s="37" t="s">
        <v>3</v>
      </c>
      <c r="B6" s="38" t="s">
        <v>4</v>
      </c>
      <c r="C6" s="38" t="s">
        <v>239</v>
      </c>
      <c r="D6" s="38" t="s">
        <v>240</v>
      </c>
      <c r="E6" s="38" t="s">
        <v>241</v>
      </c>
      <c r="F6" s="37" t="s">
        <v>5</v>
      </c>
      <c r="G6" s="38" t="s">
        <v>6</v>
      </c>
      <c r="H6" s="37" t="s">
        <v>242</v>
      </c>
      <c r="I6" s="95"/>
    </row>
    <row r="7" spans="1:15" ht="13.5" customHeight="1">
      <c r="A7" s="3" t="s">
        <v>7</v>
      </c>
      <c r="B7" s="3" t="s">
        <v>8</v>
      </c>
      <c r="C7" s="4">
        <v>8488.7999999999993</v>
      </c>
      <c r="D7" s="22">
        <v>1102.17</v>
      </c>
      <c r="E7" s="22">
        <v>0</v>
      </c>
      <c r="F7" s="30"/>
      <c r="G7" s="4">
        <v>7386.63</v>
      </c>
      <c r="H7" s="5"/>
      <c r="I7" s="43"/>
      <c r="K7" s="86">
        <f>C7*2</f>
        <v>16977.599999999999</v>
      </c>
      <c r="L7" s="86">
        <f>G7*2</f>
        <v>14773.26</v>
      </c>
      <c r="N7">
        <v>16977.599999999999</v>
      </c>
      <c r="O7">
        <v>14773.26</v>
      </c>
    </row>
    <row r="8" spans="1:15" ht="16.5" customHeight="1">
      <c r="A8" s="3" t="s">
        <v>9</v>
      </c>
      <c r="B8" s="3" t="s">
        <v>8</v>
      </c>
      <c r="C8" s="4">
        <v>8488.7999999999993</v>
      </c>
      <c r="D8" s="22">
        <v>1102.17</v>
      </c>
      <c r="E8" s="22">
        <v>0</v>
      </c>
      <c r="F8" s="31"/>
      <c r="G8" s="4">
        <v>7386.63</v>
      </c>
      <c r="H8" s="6"/>
      <c r="I8" s="43"/>
      <c r="K8" s="86">
        <f t="shared" ref="K8:K71" si="0">C8*2</f>
        <v>16977.599999999999</v>
      </c>
      <c r="L8" s="86">
        <f t="shared" ref="L8:L71" si="1">G8*2</f>
        <v>14773.26</v>
      </c>
      <c r="N8">
        <v>16977.599999999999</v>
      </c>
      <c r="O8">
        <v>14773.26</v>
      </c>
    </row>
    <row r="9" spans="1:15" ht="38.25" customHeight="1">
      <c r="A9" s="3" t="s">
        <v>10</v>
      </c>
      <c r="B9" s="3" t="s">
        <v>8</v>
      </c>
      <c r="C9" s="4">
        <v>8488.7999999999993</v>
      </c>
      <c r="D9" s="22">
        <v>1102.17</v>
      </c>
      <c r="E9" s="22">
        <v>0</v>
      </c>
      <c r="F9" s="30"/>
      <c r="G9" s="4">
        <v>7386.63</v>
      </c>
      <c r="H9" s="5"/>
      <c r="I9" s="43"/>
      <c r="K9" s="86">
        <f t="shared" si="0"/>
        <v>16977.599999999999</v>
      </c>
      <c r="L9" s="86">
        <f t="shared" si="1"/>
        <v>14773.26</v>
      </c>
      <c r="N9">
        <v>16977.599999999999</v>
      </c>
      <c r="O9">
        <v>14773.26</v>
      </c>
    </row>
    <row r="10" spans="1:15" ht="31.5" customHeight="1">
      <c r="A10" s="3" t="s">
        <v>11</v>
      </c>
      <c r="B10" s="3" t="s">
        <v>8</v>
      </c>
      <c r="C10" s="4">
        <v>8488.7999999999993</v>
      </c>
      <c r="D10" s="22">
        <v>1102.17</v>
      </c>
      <c r="E10" s="22">
        <v>0</v>
      </c>
      <c r="F10" s="30"/>
      <c r="G10" s="4">
        <v>7386.63</v>
      </c>
      <c r="H10" s="5"/>
      <c r="I10" s="43"/>
      <c r="K10" s="86">
        <f t="shared" si="0"/>
        <v>16977.599999999999</v>
      </c>
      <c r="L10" s="86">
        <f t="shared" si="1"/>
        <v>14773.26</v>
      </c>
      <c r="N10">
        <v>16977.599999999999</v>
      </c>
      <c r="O10">
        <v>14773.26</v>
      </c>
    </row>
    <row r="11" spans="1:15" ht="29.25" customHeight="1">
      <c r="A11" s="3" t="s">
        <v>12</v>
      </c>
      <c r="B11" s="3" t="s">
        <v>8</v>
      </c>
      <c r="C11" s="4">
        <v>8488.7999999999993</v>
      </c>
      <c r="D11" s="22">
        <v>1102.17</v>
      </c>
      <c r="E11" s="22">
        <v>0</v>
      </c>
      <c r="F11" s="30"/>
      <c r="G11" s="4">
        <v>7386.63</v>
      </c>
      <c r="H11" s="5"/>
      <c r="I11" s="43"/>
      <c r="K11" s="86">
        <f t="shared" si="0"/>
        <v>16977.599999999999</v>
      </c>
      <c r="L11" s="86">
        <f t="shared" si="1"/>
        <v>14773.26</v>
      </c>
      <c r="N11">
        <v>16977.599999999999</v>
      </c>
      <c r="O11">
        <v>14773.26</v>
      </c>
    </row>
    <row r="12" spans="1:15" ht="15.75" customHeight="1">
      <c r="A12" s="3" t="s">
        <v>13</v>
      </c>
      <c r="B12" s="3" t="s">
        <v>8</v>
      </c>
      <c r="C12" s="4">
        <v>8488.7999999999993</v>
      </c>
      <c r="D12" s="22">
        <v>1102.17</v>
      </c>
      <c r="E12" s="22">
        <v>0</v>
      </c>
      <c r="F12" s="32"/>
      <c r="G12" s="4">
        <v>7386.63</v>
      </c>
      <c r="H12" s="7"/>
      <c r="I12" s="43"/>
      <c r="K12" s="86">
        <f t="shared" si="0"/>
        <v>16977.599999999999</v>
      </c>
      <c r="L12" s="86">
        <f t="shared" si="1"/>
        <v>14773.26</v>
      </c>
      <c r="N12">
        <v>16977.599999999999</v>
      </c>
      <c r="O12">
        <v>14773.26</v>
      </c>
    </row>
    <row r="13" spans="1:15" ht="17.25" customHeight="1">
      <c r="A13" s="3" t="s">
        <v>14</v>
      </c>
      <c r="B13" s="3" t="s">
        <v>8</v>
      </c>
      <c r="C13" s="4">
        <v>8488.7999999999993</v>
      </c>
      <c r="D13" s="22">
        <v>1102.17</v>
      </c>
      <c r="E13" s="22">
        <v>0</v>
      </c>
      <c r="F13" s="30"/>
      <c r="G13" s="4">
        <v>7386.63</v>
      </c>
      <c r="H13" s="5"/>
      <c r="I13" s="43"/>
      <c r="K13" s="86">
        <f t="shared" si="0"/>
        <v>16977.599999999999</v>
      </c>
      <c r="L13" s="86">
        <f t="shared" si="1"/>
        <v>14773.26</v>
      </c>
      <c r="N13">
        <v>16977.599999999999</v>
      </c>
      <c r="O13">
        <v>14773.26</v>
      </c>
    </row>
    <row r="14" spans="1:15" ht="20.25" customHeight="1">
      <c r="A14" s="3" t="s">
        <v>15</v>
      </c>
      <c r="B14" s="3" t="s">
        <v>8</v>
      </c>
      <c r="C14" s="4">
        <v>8488.7999999999993</v>
      </c>
      <c r="D14" s="22">
        <v>1102.17</v>
      </c>
      <c r="E14" s="22">
        <v>0</v>
      </c>
      <c r="F14" s="30"/>
      <c r="G14" s="4">
        <v>7386.63</v>
      </c>
      <c r="H14" s="5"/>
      <c r="I14" s="43"/>
      <c r="K14" s="86">
        <f t="shared" si="0"/>
        <v>16977.599999999999</v>
      </c>
      <c r="L14" s="86">
        <f t="shared" si="1"/>
        <v>14773.26</v>
      </c>
      <c r="N14">
        <v>16977.599999999999</v>
      </c>
      <c r="O14">
        <v>14773.26</v>
      </c>
    </row>
    <row r="15" spans="1:15" ht="40.5" customHeight="1">
      <c r="A15" s="3" t="s">
        <v>16</v>
      </c>
      <c r="B15" s="3" t="s">
        <v>8</v>
      </c>
      <c r="C15" s="4">
        <v>8488.7999999999993</v>
      </c>
      <c r="D15" s="22">
        <v>1102.17</v>
      </c>
      <c r="E15" s="22">
        <v>0</v>
      </c>
      <c r="F15" s="30"/>
      <c r="G15" s="4">
        <v>7386.63</v>
      </c>
      <c r="H15" s="5"/>
      <c r="I15" s="43"/>
      <c r="K15" s="86">
        <f t="shared" si="0"/>
        <v>16977.599999999999</v>
      </c>
      <c r="L15" s="86">
        <f t="shared" si="1"/>
        <v>14773.26</v>
      </c>
      <c r="N15">
        <v>16977.599999999999</v>
      </c>
      <c r="O15">
        <v>14773.26</v>
      </c>
    </row>
    <row r="16" spans="1:15" ht="19.5" customHeight="1">
      <c r="A16" s="3"/>
      <c r="B16" s="8" t="s">
        <v>17</v>
      </c>
      <c r="C16" s="8"/>
      <c r="D16" s="8"/>
      <c r="E16" s="8"/>
      <c r="F16" s="33"/>
      <c r="G16" s="9"/>
      <c r="H16" s="5"/>
      <c r="I16" s="43"/>
      <c r="K16" s="86">
        <f t="shared" si="0"/>
        <v>0</v>
      </c>
      <c r="L16" s="86">
        <f t="shared" si="1"/>
        <v>0</v>
      </c>
      <c r="N16">
        <v>0</v>
      </c>
      <c r="O16">
        <v>0</v>
      </c>
    </row>
    <row r="17" spans="1:15" ht="15.75" customHeight="1">
      <c r="A17" s="3" t="s">
        <v>18</v>
      </c>
      <c r="B17" s="3" t="s">
        <v>19</v>
      </c>
      <c r="C17" s="4">
        <v>19853.349999999999</v>
      </c>
      <c r="D17" s="22">
        <v>3670.72</v>
      </c>
      <c r="E17" s="3"/>
      <c r="F17" s="33"/>
      <c r="G17" s="4">
        <v>16182.63</v>
      </c>
      <c r="H17" s="7"/>
      <c r="I17" s="43"/>
      <c r="K17" s="86">
        <f t="shared" si="0"/>
        <v>39706.699999999997</v>
      </c>
      <c r="L17" s="86">
        <f t="shared" si="1"/>
        <v>32365.26</v>
      </c>
      <c r="N17">
        <v>39706.699999999997</v>
      </c>
      <c r="O17">
        <v>32365.26</v>
      </c>
    </row>
    <row r="18" spans="1:15" ht="14.25" customHeight="1">
      <c r="A18" s="3" t="s">
        <v>20</v>
      </c>
      <c r="B18" s="3" t="s">
        <v>21</v>
      </c>
      <c r="C18" s="23">
        <v>6189.71</v>
      </c>
      <c r="D18" s="96">
        <v>625.30999999999995</v>
      </c>
      <c r="E18" s="3"/>
      <c r="F18" s="30"/>
      <c r="G18" s="4">
        <v>5564.4</v>
      </c>
      <c r="H18" s="5"/>
      <c r="I18" s="43"/>
      <c r="K18" s="86">
        <f t="shared" si="0"/>
        <v>12379.42</v>
      </c>
      <c r="L18" s="86">
        <f t="shared" si="1"/>
        <v>11128.8</v>
      </c>
      <c r="N18">
        <v>12379.42</v>
      </c>
      <c r="O18">
        <v>11128.8</v>
      </c>
    </row>
    <row r="19" spans="1:15" ht="15.75" customHeight="1">
      <c r="A19" s="3"/>
      <c r="B19" s="8" t="s">
        <v>23</v>
      </c>
      <c r="C19" s="8"/>
      <c r="D19" s="8"/>
      <c r="E19" s="8"/>
      <c r="F19" s="33"/>
      <c r="G19" s="9"/>
      <c r="H19" s="5"/>
      <c r="I19" s="43"/>
      <c r="K19" s="86">
        <f t="shared" si="0"/>
        <v>0</v>
      </c>
      <c r="L19" s="86">
        <f t="shared" si="1"/>
        <v>0</v>
      </c>
      <c r="N19">
        <v>0</v>
      </c>
      <c r="O19">
        <v>0</v>
      </c>
    </row>
    <row r="20" spans="1:15" ht="31.5">
      <c r="A20" s="3" t="s">
        <v>24</v>
      </c>
      <c r="B20" s="3" t="s">
        <v>25</v>
      </c>
      <c r="C20" s="4">
        <v>8913.24</v>
      </c>
      <c r="D20" s="22">
        <v>1192.83</v>
      </c>
      <c r="E20" s="22">
        <v>0</v>
      </c>
      <c r="F20" s="33"/>
      <c r="G20" s="4">
        <v>7720.41</v>
      </c>
      <c r="H20" s="5"/>
      <c r="I20" s="43"/>
      <c r="K20" s="86">
        <f t="shared" si="0"/>
        <v>17826.48</v>
      </c>
      <c r="L20" s="86">
        <f t="shared" si="1"/>
        <v>15440.82</v>
      </c>
      <c r="N20">
        <v>17826.48</v>
      </c>
      <c r="O20">
        <v>15440.82</v>
      </c>
    </row>
    <row r="21" spans="1:15" ht="30.75" customHeight="1">
      <c r="A21" s="3" t="s">
        <v>26</v>
      </c>
      <c r="B21" s="3" t="s">
        <v>22</v>
      </c>
      <c r="C21" s="97">
        <v>2858.15</v>
      </c>
      <c r="D21" s="97">
        <v>175.82</v>
      </c>
      <c r="E21" s="97">
        <v>145.35</v>
      </c>
      <c r="F21" s="98"/>
      <c r="G21" s="97">
        <v>2827.68</v>
      </c>
      <c r="H21" s="5"/>
      <c r="I21" s="43"/>
      <c r="K21" s="86">
        <f t="shared" si="0"/>
        <v>5716.3</v>
      </c>
      <c r="L21" s="86">
        <f t="shared" si="1"/>
        <v>5655.36</v>
      </c>
      <c r="N21">
        <v>5716.3</v>
      </c>
      <c r="O21">
        <v>5655.36</v>
      </c>
    </row>
    <row r="22" spans="1:15" ht="17.25" customHeight="1">
      <c r="A22" s="3"/>
      <c r="B22" s="8" t="s">
        <v>27</v>
      </c>
      <c r="C22" s="8"/>
      <c r="D22" s="8"/>
      <c r="E22" s="8"/>
      <c r="F22" s="33"/>
      <c r="G22" s="9"/>
      <c r="H22" s="5"/>
      <c r="I22" s="43"/>
      <c r="K22" s="86">
        <f t="shared" si="0"/>
        <v>0</v>
      </c>
      <c r="L22" s="86">
        <f t="shared" si="1"/>
        <v>0</v>
      </c>
      <c r="N22">
        <v>0</v>
      </c>
      <c r="O22">
        <v>0</v>
      </c>
    </row>
    <row r="23" spans="1:15" ht="25.5" customHeight="1">
      <c r="A23" s="3" t="s">
        <v>28</v>
      </c>
      <c r="B23" s="3" t="s">
        <v>29</v>
      </c>
      <c r="C23" s="4">
        <v>8488.7999999999993</v>
      </c>
      <c r="D23" s="22">
        <v>1102.17</v>
      </c>
      <c r="E23" s="22">
        <v>0</v>
      </c>
      <c r="F23" s="33"/>
      <c r="G23" s="4">
        <v>7386.63</v>
      </c>
      <c r="H23" s="5"/>
      <c r="I23" s="43"/>
      <c r="K23" s="86">
        <f t="shared" si="0"/>
        <v>16977.599999999999</v>
      </c>
      <c r="L23" s="86">
        <f t="shared" si="1"/>
        <v>14773.26</v>
      </c>
      <c r="N23">
        <v>16977.599999999999</v>
      </c>
      <c r="O23">
        <v>14773.26</v>
      </c>
    </row>
    <row r="24" spans="1:15" ht="14.25" customHeight="1">
      <c r="A24" s="3" t="s">
        <v>322</v>
      </c>
      <c r="B24" s="3" t="s">
        <v>22</v>
      </c>
      <c r="C24" s="4">
        <v>2858.15</v>
      </c>
      <c r="D24" s="22">
        <v>175.82</v>
      </c>
      <c r="E24" s="22">
        <v>145.35</v>
      </c>
      <c r="F24" s="30"/>
      <c r="G24" s="4">
        <v>2827.68</v>
      </c>
      <c r="H24" s="5"/>
      <c r="I24" s="43"/>
      <c r="K24" s="86">
        <f t="shared" si="0"/>
        <v>5716.3</v>
      </c>
      <c r="L24" s="86">
        <f t="shared" si="1"/>
        <v>5655.36</v>
      </c>
      <c r="N24">
        <v>5716.3</v>
      </c>
      <c r="O24">
        <v>5655.36</v>
      </c>
    </row>
    <row r="25" spans="1:15" ht="18" customHeight="1">
      <c r="A25" s="3" t="s">
        <v>30</v>
      </c>
      <c r="B25" s="3" t="s">
        <v>31</v>
      </c>
      <c r="C25" s="4">
        <v>3045</v>
      </c>
      <c r="D25" s="22">
        <v>196.15</v>
      </c>
      <c r="E25" s="22">
        <v>145.35</v>
      </c>
      <c r="F25" s="33"/>
      <c r="G25" s="4">
        <v>2994.2</v>
      </c>
      <c r="H25" s="5"/>
      <c r="I25" s="43"/>
      <c r="K25" s="86">
        <f t="shared" si="0"/>
        <v>6090</v>
      </c>
      <c r="L25" s="86">
        <f t="shared" si="1"/>
        <v>5988.4</v>
      </c>
      <c r="N25">
        <v>6090</v>
      </c>
      <c r="O25">
        <v>5988.4</v>
      </c>
    </row>
    <row r="26" spans="1:15" ht="15" customHeight="1">
      <c r="A26" s="3"/>
      <c r="B26" s="8" t="s">
        <v>32</v>
      </c>
      <c r="C26" s="8"/>
      <c r="D26" s="8"/>
      <c r="E26" s="8"/>
      <c r="F26" s="33"/>
      <c r="G26" s="9"/>
      <c r="H26" s="5"/>
      <c r="I26" s="43"/>
      <c r="K26" s="86">
        <f t="shared" si="0"/>
        <v>0</v>
      </c>
      <c r="L26" s="86">
        <f t="shared" si="1"/>
        <v>0</v>
      </c>
      <c r="N26">
        <v>0</v>
      </c>
      <c r="O26">
        <v>0</v>
      </c>
    </row>
    <row r="27" spans="1:15" ht="16.5" customHeight="1">
      <c r="A27" s="3" t="s">
        <v>33</v>
      </c>
      <c r="B27" s="3" t="s">
        <v>34</v>
      </c>
      <c r="C27" s="4">
        <v>5280.18</v>
      </c>
      <c r="D27" s="22">
        <v>466.78</v>
      </c>
      <c r="E27" s="22">
        <v>0</v>
      </c>
      <c r="F27" s="33"/>
      <c r="G27" s="4">
        <v>4813.3999999999996</v>
      </c>
      <c r="H27" s="5"/>
      <c r="I27" s="43"/>
      <c r="K27" s="86">
        <f t="shared" si="0"/>
        <v>10560.36</v>
      </c>
      <c r="L27" s="86">
        <f t="shared" si="1"/>
        <v>9626.7999999999993</v>
      </c>
      <c r="N27">
        <v>10560.36</v>
      </c>
      <c r="O27">
        <v>9626.7999999999993</v>
      </c>
    </row>
    <row r="28" spans="1:15" ht="17.25" customHeight="1">
      <c r="A28" s="3" t="s">
        <v>35</v>
      </c>
      <c r="B28" s="3" t="s">
        <v>22</v>
      </c>
      <c r="C28" s="4">
        <v>2858.15</v>
      </c>
      <c r="D28" s="22">
        <v>175.82</v>
      </c>
      <c r="E28" s="22">
        <v>145.35</v>
      </c>
      <c r="F28" s="30"/>
      <c r="G28" s="4">
        <v>2827.68</v>
      </c>
      <c r="H28" s="5"/>
      <c r="I28" s="43"/>
      <c r="K28" s="86">
        <f t="shared" si="0"/>
        <v>5716.3</v>
      </c>
      <c r="L28" s="86">
        <f t="shared" si="1"/>
        <v>5655.36</v>
      </c>
      <c r="N28">
        <v>5716.3</v>
      </c>
      <c r="O28">
        <v>5655.36</v>
      </c>
    </row>
    <row r="29" spans="1:15" ht="18" customHeight="1">
      <c r="A29" s="3"/>
      <c r="B29" s="8" t="s">
        <v>36</v>
      </c>
      <c r="C29" s="8"/>
      <c r="D29" s="8"/>
      <c r="E29" s="8"/>
      <c r="F29" s="33"/>
      <c r="G29" s="4"/>
      <c r="H29" s="5"/>
      <c r="I29" s="43"/>
      <c r="K29" s="86">
        <f t="shared" si="0"/>
        <v>0</v>
      </c>
      <c r="L29" s="86">
        <f t="shared" si="1"/>
        <v>0</v>
      </c>
      <c r="N29">
        <v>0</v>
      </c>
      <c r="O29">
        <v>0</v>
      </c>
    </row>
    <row r="30" spans="1:15" ht="15.75" customHeight="1">
      <c r="A30" s="3" t="s">
        <v>37</v>
      </c>
      <c r="B30" s="3" t="s">
        <v>38</v>
      </c>
      <c r="C30" s="4">
        <v>7077</v>
      </c>
      <c r="D30" s="22">
        <v>800.61</v>
      </c>
      <c r="E30" s="22">
        <v>0</v>
      </c>
      <c r="F30" s="33"/>
      <c r="G30" s="4">
        <v>6276.39</v>
      </c>
      <c r="H30" s="5"/>
      <c r="I30" s="43"/>
      <c r="K30" s="86">
        <f t="shared" si="0"/>
        <v>14154</v>
      </c>
      <c r="L30" s="86">
        <f t="shared" si="1"/>
        <v>12552.78</v>
      </c>
      <c r="N30">
        <v>14154</v>
      </c>
      <c r="O30">
        <v>12552.78</v>
      </c>
    </row>
    <row r="31" spans="1:15" ht="16.5" customHeight="1">
      <c r="A31" s="3" t="s">
        <v>39</v>
      </c>
      <c r="B31" s="3" t="s">
        <v>22</v>
      </c>
      <c r="C31" s="4">
        <v>2858.1525000000001</v>
      </c>
      <c r="D31" s="22">
        <v>175.82</v>
      </c>
      <c r="E31" s="22">
        <v>145.35</v>
      </c>
      <c r="F31" s="30"/>
      <c r="G31" s="4">
        <v>2827.68</v>
      </c>
      <c r="H31" s="5"/>
      <c r="I31" s="43"/>
      <c r="K31" s="86">
        <f t="shared" si="0"/>
        <v>5716.3050000000003</v>
      </c>
      <c r="L31" s="86">
        <f t="shared" si="1"/>
        <v>5655.36</v>
      </c>
      <c r="N31">
        <v>5716.3050000000003</v>
      </c>
      <c r="O31">
        <v>5655.36</v>
      </c>
    </row>
    <row r="32" spans="1:15" ht="15" customHeight="1">
      <c r="A32" s="3"/>
      <c r="B32" s="8" t="s">
        <v>40</v>
      </c>
      <c r="C32" s="8"/>
      <c r="D32" s="8"/>
      <c r="E32" s="8"/>
      <c r="F32" s="33"/>
      <c r="G32" s="9"/>
      <c r="H32" s="5"/>
      <c r="I32" s="43"/>
      <c r="K32" s="86">
        <f t="shared" si="0"/>
        <v>0</v>
      </c>
      <c r="L32" s="86">
        <f t="shared" si="1"/>
        <v>0</v>
      </c>
      <c r="N32">
        <v>0</v>
      </c>
      <c r="O32">
        <v>0</v>
      </c>
    </row>
    <row r="33" spans="1:15" ht="15.75" customHeight="1">
      <c r="A33" s="3" t="s">
        <v>41</v>
      </c>
      <c r="B33" s="3" t="s">
        <v>42</v>
      </c>
      <c r="C33" s="97">
        <v>11177</v>
      </c>
      <c r="D33" s="97">
        <v>1676.78</v>
      </c>
      <c r="E33" s="97">
        <v>0</v>
      </c>
      <c r="F33" s="98"/>
      <c r="G33" s="97">
        <v>9500.2199999999993</v>
      </c>
      <c r="H33" s="5"/>
      <c r="I33" s="43"/>
      <c r="K33" s="86">
        <f t="shared" si="0"/>
        <v>22354</v>
      </c>
      <c r="L33" s="86">
        <f t="shared" si="1"/>
        <v>19000.439999999999</v>
      </c>
      <c r="N33">
        <v>22354</v>
      </c>
      <c r="O33">
        <v>19000.439999999999</v>
      </c>
    </row>
    <row r="34" spans="1:15" ht="14.25" customHeight="1">
      <c r="A34" s="3" t="s">
        <v>43</v>
      </c>
      <c r="B34" s="3" t="s">
        <v>44</v>
      </c>
      <c r="C34" s="97">
        <v>3990</v>
      </c>
      <c r="D34" s="97">
        <v>298.97000000000003</v>
      </c>
      <c r="E34" s="97">
        <v>0</v>
      </c>
      <c r="F34" s="33"/>
      <c r="G34" s="4">
        <f>C34-D34+E34</f>
        <v>3691.0299999999997</v>
      </c>
      <c r="H34" s="5"/>
      <c r="I34" s="43"/>
      <c r="K34" s="86">
        <f t="shared" si="0"/>
        <v>7980</v>
      </c>
      <c r="L34" s="86">
        <f t="shared" si="1"/>
        <v>7382.0599999999995</v>
      </c>
      <c r="N34">
        <v>7980</v>
      </c>
      <c r="O34">
        <v>7382.0599999999995</v>
      </c>
    </row>
    <row r="35" spans="1:15" ht="13.5" customHeight="1">
      <c r="A35" s="3" t="s">
        <v>45</v>
      </c>
      <c r="B35" s="3" t="s">
        <v>46</v>
      </c>
      <c r="C35" s="97">
        <v>3990</v>
      </c>
      <c r="D35" s="97">
        <v>298.97000000000003</v>
      </c>
      <c r="E35" s="97">
        <v>0</v>
      </c>
      <c r="F35" s="30"/>
      <c r="G35" s="4">
        <f>C35-D35+E35</f>
        <v>3691.0299999999997</v>
      </c>
      <c r="H35" s="5"/>
      <c r="I35" s="43"/>
      <c r="K35" s="86">
        <f t="shared" si="0"/>
        <v>7980</v>
      </c>
      <c r="L35" s="86">
        <f t="shared" si="1"/>
        <v>7382.0599999999995</v>
      </c>
      <c r="N35">
        <v>7980</v>
      </c>
      <c r="O35">
        <v>7382.0599999999995</v>
      </c>
    </row>
    <row r="36" spans="1:15" ht="14.25" customHeight="1">
      <c r="A36" s="3" t="s">
        <v>47</v>
      </c>
      <c r="B36" s="3" t="s">
        <v>48</v>
      </c>
      <c r="C36" s="4">
        <v>7875</v>
      </c>
      <c r="D36" s="22">
        <v>971.06</v>
      </c>
      <c r="E36" s="22">
        <v>0</v>
      </c>
      <c r="F36" s="33"/>
      <c r="G36" s="4">
        <v>6903.94</v>
      </c>
      <c r="H36" s="88"/>
      <c r="I36" s="43"/>
      <c r="J36" s="86">
        <f>SUM(G7:G144)</f>
        <v>399371.10999999975</v>
      </c>
      <c r="K36" s="86">
        <f t="shared" si="0"/>
        <v>15750</v>
      </c>
      <c r="L36" s="86">
        <f t="shared" si="1"/>
        <v>13807.88</v>
      </c>
      <c r="N36">
        <v>15750</v>
      </c>
      <c r="O36">
        <v>13807.88</v>
      </c>
    </row>
    <row r="37" spans="1:15" ht="15" customHeight="1">
      <c r="A37" s="3" t="s">
        <v>49</v>
      </c>
      <c r="B37" s="3" t="s">
        <v>50</v>
      </c>
      <c r="C37" s="97">
        <v>3990</v>
      </c>
      <c r="D37" s="97">
        <v>298.97000000000003</v>
      </c>
      <c r="E37" s="97">
        <v>0</v>
      </c>
      <c r="F37" s="98"/>
      <c r="G37" s="97">
        <v>3691.03</v>
      </c>
      <c r="H37" s="5"/>
      <c r="I37" s="43"/>
      <c r="K37" s="86">
        <f t="shared" si="0"/>
        <v>7980</v>
      </c>
      <c r="L37" s="86">
        <f t="shared" si="1"/>
        <v>7382.06</v>
      </c>
      <c r="N37">
        <v>7980</v>
      </c>
      <c r="O37">
        <v>7382.06</v>
      </c>
    </row>
    <row r="38" spans="1:15" ht="13.5" customHeight="1">
      <c r="A38" s="3"/>
      <c r="B38" s="8" t="s">
        <v>51</v>
      </c>
      <c r="C38" s="8"/>
      <c r="D38" s="8"/>
      <c r="E38" s="8"/>
      <c r="F38" s="33"/>
      <c r="G38" s="9"/>
      <c r="H38" s="5"/>
      <c r="I38" s="43"/>
      <c r="K38" s="86">
        <f t="shared" si="0"/>
        <v>0</v>
      </c>
      <c r="L38" s="86">
        <f t="shared" si="1"/>
        <v>0</v>
      </c>
      <c r="N38">
        <v>0</v>
      </c>
      <c r="O38">
        <v>0</v>
      </c>
    </row>
    <row r="39" spans="1:15" ht="18" customHeight="1">
      <c r="A39" s="3" t="s">
        <v>52</v>
      </c>
      <c r="B39" s="3" t="s">
        <v>53</v>
      </c>
      <c r="C39" s="4">
        <v>4854.1499999999996</v>
      </c>
      <c r="D39" s="22">
        <v>398.61</v>
      </c>
      <c r="E39" s="22">
        <v>0</v>
      </c>
      <c r="F39" s="33"/>
      <c r="G39" s="4">
        <v>4455.54</v>
      </c>
      <c r="H39" s="6"/>
      <c r="I39" s="43"/>
      <c r="K39" s="86">
        <f t="shared" si="0"/>
        <v>9708.2999999999993</v>
      </c>
      <c r="L39" s="86">
        <f t="shared" si="1"/>
        <v>8911.08</v>
      </c>
      <c r="N39">
        <v>9708.2999999999993</v>
      </c>
      <c r="O39">
        <v>8911.08</v>
      </c>
    </row>
    <row r="40" spans="1:15" ht="15" customHeight="1">
      <c r="A40" s="3" t="s">
        <v>54</v>
      </c>
      <c r="B40" s="3" t="s">
        <v>55</v>
      </c>
      <c r="C40" s="4">
        <v>2858.1525000000001</v>
      </c>
      <c r="D40" s="22">
        <v>175.82</v>
      </c>
      <c r="E40" s="22">
        <v>145.35</v>
      </c>
      <c r="F40" s="33"/>
      <c r="G40" s="4">
        <v>2827.68</v>
      </c>
      <c r="H40" s="87"/>
      <c r="I40" s="43"/>
      <c r="K40" s="86">
        <f t="shared" si="0"/>
        <v>5716.3050000000003</v>
      </c>
      <c r="L40" s="86">
        <f t="shared" si="1"/>
        <v>5655.36</v>
      </c>
      <c r="N40">
        <v>5716.3050000000003</v>
      </c>
      <c r="O40">
        <v>5655.36</v>
      </c>
    </row>
    <row r="41" spans="1:15" ht="14.25" customHeight="1">
      <c r="A41" s="3" t="s">
        <v>56</v>
      </c>
      <c r="B41" s="3" t="s">
        <v>22</v>
      </c>
      <c r="C41" s="4">
        <v>2858.15</v>
      </c>
      <c r="D41" s="22">
        <v>175.82</v>
      </c>
      <c r="E41" s="22">
        <v>145.35</v>
      </c>
      <c r="F41" s="33"/>
      <c r="G41" s="4">
        <v>2827.68</v>
      </c>
      <c r="H41" s="5"/>
      <c r="I41" s="43"/>
      <c r="K41" s="86">
        <f t="shared" si="0"/>
        <v>5716.3</v>
      </c>
      <c r="L41" s="86">
        <f t="shared" si="1"/>
        <v>5655.36</v>
      </c>
      <c r="N41">
        <v>5716.3</v>
      </c>
      <c r="O41">
        <v>5655.36</v>
      </c>
    </row>
    <row r="42" spans="1:15" ht="15" customHeight="1">
      <c r="A42" s="3" t="s">
        <v>57</v>
      </c>
      <c r="B42" s="3" t="s">
        <v>22</v>
      </c>
      <c r="C42" s="4">
        <v>2858.15</v>
      </c>
      <c r="D42" s="22">
        <v>175.82</v>
      </c>
      <c r="E42" s="22">
        <v>145.35</v>
      </c>
      <c r="F42" s="33"/>
      <c r="G42" s="4">
        <v>2827.68</v>
      </c>
      <c r="H42" s="5"/>
      <c r="I42" s="43"/>
      <c r="K42" s="86">
        <f t="shared" si="0"/>
        <v>5716.3</v>
      </c>
      <c r="L42" s="86">
        <f t="shared" si="1"/>
        <v>5655.36</v>
      </c>
      <c r="N42">
        <v>5716.3</v>
      </c>
      <c r="O42">
        <v>5655.36</v>
      </c>
    </row>
    <row r="43" spans="1:15" ht="11.25" customHeight="1">
      <c r="A43" s="3"/>
      <c r="B43" s="8" t="s">
        <v>58</v>
      </c>
      <c r="C43" s="8"/>
      <c r="D43" s="8"/>
      <c r="E43" s="8"/>
      <c r="F43" s="33"/>
      <c r="G43" s="7"/>
      <c r="H43" s="5"/>
      <c r="I43" s="43"/>
      <c r="K43" s="86">
        <f t="shared" si="0"/>
        <v>0</v>
      </c>
      <c r="L43" s="86">
        <f t="shared" si="1"/>
        <v>0</v>
      </c>
      <c r="N43">
        <v>0</v>
      </c>
      <c r="O43">
        <v>0</v>
      </c>
    </row>
    <row r="44" spans="1:15" ht="17.25" customHeight="1">
      <c r="A44" s="3" t="s">
        <v>59</v>
      </c>
      <c r="B44" s="3" t="s">
        <v>53</v>
      </c>
      <c r="C44" s="4">
        <v>6189.73</v>
      </c>
      <c r="D44" s="22">
        <v>625.25</v>
      </c>
      <c r="E44" s="22">
        <v>0</v>
      </c>
      <c r="F44" s="30"/>
      <c r="G44" s="4">
        <v>5564.48</v>
      </c>
      <c r="H44" s="5"/>
      <c r="I44" s="43"/>
      <c r="K44" s="86">
        <f t="shared" si="0"/>
        <v>12379.46</v>
      </c>
      <c r="L44" s="86">
        <f t="shared" si="1"/>
        <v>11128.96</v>
      </c>
      <c r="N44">
        <v>12379.46</v>
      </c>
      <c r="O44">
        <v>11128.96</v>
      </c>
    </row>
    <row r="45" spans="1:15" ht="16.5" customHeight="1">
      <c r="A45" s="3" t="s">
        <v>60</v>
      </c>
      <c r="B45" s="3" t="s">
        <v>61</v>
      </c>
      <c r="C45" s="4">
        <v>2858.1525000000001</v>
      </c>
      <c r="D45" s="22">
        <v>175.82</v>
      </c>
      <c r="E45" s="22">
        <v>145.35</v>
      </c>
      <c r="F45" s="33"/>
      <c r="G45" s="4">
        <v>2827.68</v>
      </c>
      <c r="H45" s="5"/>
      <c r="I45" s="43"/>
      <c r="K45" s="86">
        <f t="shared" si="0"/>
        <v>5716.3050000000003</v>
      </c>
      <c r="L45" s="86">
        <f t="shared" si="1"/>
        <v>5655.36</v>
      </c>
      <c r="N45">
        <v>5716.3050000000003</v>
      </c>
      <c r="O45">
        <v>5655.36</v>
      </c>
    </row>
    <row r="46" spans="1:15" ht="19.5" customHeight="1">
      <c r="A46" s="3"/>
      <c r="B46" s="8" t="s">
        <v>62</v>
      </c>
      <c r="C46" s="8"/>
      <c r="D46" s="8"/>
      <c r="E46" s="8"/>
      <c r="F46" s="33"/>
      <c r="G46" s="4"/>
      <c r="H46" s="5"/>
      <c r="I46" s="43"/>
      <c r="K46" s="86">
        <f t="shared" si="0"/>
        <v>0</v>
      </c>
      <c r="L46" s="86">
        <f t="shared" si="1"/>
        <v>0</v>
      </c>
      <c r="N46">
        <v>0</v>
      </c>
      <c r="O46">
        <v>0</v>
      </c>
    </row>
    <row r="47" spans="1:15" ht="18" customHeight="1">
      <c r="A47" s="3" t="s">
        <v>63</v>
      </c>
      <c r="B47" s="3" t="s">
        <v>53</v>
      </c>
      <c r="C47" s="4">
        <v>5280.18</v>
      </c>
      <c r="D47" s="22">
        <v>466.78</v>
      </c>
      <c r="E47" s="22">
        <v>0</v>
      </c>
      <c r="F47" s="30"/>
      <c r="G47" s="4">
        <v>4813.3999999999996</v>
      </c>
      <c r="H47" s="5"/>
      <c r="I47" s="43"/>
      <c r="K47" s="86">
        <f t="shared" si="0"/>
        <v>10560.36</v>
      </c>
      <c r="L47" s="86">
        <f t="shared" si="1"/>
        <v>9626.7999999999993</v>
      </c>
      <c r="N47">
        <v>10560.36</v>
      </c>
      <c r="O47">
        <v>9626.7999999999993</v>
      </c>
    </row>
    <row r="48" spans="1:15" ht="26.25" customHeight="1">
      <c r="A48" s="3" t="s">
        <v>64</v>
      </c>
      <c r="B48" s="3" t="s">
        <v>65</v>
      </c>
      <c r="C48" s="4">
        <v>2878.48</v>
      </c>
      <c r="D48" s="22">
        <v>178.03</v>
      </c>
      <c r="E48" s="22">
        <v>145.35</v>
      </c>
      <c r="F48" s="33"/>
      <c r="G48" s="4">
        <v>2845.8</v>
      </c>
      <c r="H48" s="5"/>
      <c r="I48" s="43"/>
      <c r="K48" s="86">
        <f t="shared" si="0"/>
        <v>5756.96</v>
      </c>
      <c r="L48" s="86">
        <f t="shared" si="1"/>
        <v>5691.6</v>
      </c>
      <c r="N48">
        <v>5756.96</v>
      </c>
      <c r="O48">
        <v>5691.6</v>
      </c>
    </row>
    <row r="49" spans="1:15" ht="12" customHeight="1">
      <c r="A49" s="3" t="s">
        <v>66</v>
      </c>
      <c r="B49" s="3" t="s">
        <v>67</v>
      </c>
      <c r="C49" s="4">
        <v>3279.6</v>
      </c>
      <c r="D49" s="22">
        <v>221.67</v>
      </c>
      <c r="E49" s="22">
        <v>125.1</v>
      </c>
      <c r="F49" s="33"/>
      <c r="G49" s="4">
        <v>3183.03</v>
      </c>
      <c r="H49" s="5"/>
      <c r="I49" s="43"/>
      <c r="K49" s="86">
        <f t="shared" si="0"/>
        <v>6559.2</v>
      </c>
      <c r="L49" s="86">
        <f t="shared" si="1"/>
        <v>6366.06</v>
      </c>
      <c r="N49">
        <v>6559.2</v>
      </c>
      <c r="O49">
        <v>6366.06</v>
      </c>
    </row>
    <row r="50" spans="1:15" ht="14.25" customHeight="1">
      <c r="A50" s="3" t="s">
        <v>68</v>
      </c>
      <c r="B50" s="3" t="s">
        <v>69</v>
      </c>
      <c r="C50" s="4">
        <v>2786.72</v>
      </c>
      <c r="D50" s="22">
        <v>168.05</v>
      </c>
      <c r="E50" s="22">
        <v>145.35</v>
      </c>
      <c r="F50" s="33"/>
      <c r="G50" s="4">
        <v>2764.02</v>
      </c>
      <c r="H50" s="5"/>
      <c r="I50" s="43"/>
      <c r="K50" s="86">
        <f t="shared" si="0"/>
        <v>5573.44</v>
      </c>
      <c r="L50" s="86">
        <f t="shared" si="1"/>
        <v>5528.04</v>
      </c>
      <c r="N50">
        <v>5573.44</v>
      </c>
      <c r="O50">
        <v>5528.04</v>
      </c>
    </row>
    <row r="51" spans="1:15" ht="15.75" customHeight="1">
      <c r="A51" s="3" t="s">
        <v>70</v>
      </c>
      <c r="B51" s="3" t="s">
        <v>71</v>
      </c>
      <c r="C51" s="4">
        <v>3279.6</v>
      </c>
      <c r="D51" s="22">
        <v>221.67</v>
      </c>
      <c r="E51" s="22">
        <v>125.1</v>
      </c>
      <c r="F51" s="33"/>
      <c r="G51" s="4">
        <v>3183.03</v>
      </c>
      <c r="H51" s="5"/>
      <c r="I51" s="43"/>
      <c r="K51" s="86">
        <f t="shared" si="0"/>
        <v>6559.2</v>
      </c>
      <c r="L51" s="86">
        <f t="shared" si="1"/>
        <v>6366.06</v>
      </c>
      <c r="N51">
        <v>6559.2</v>
      </c>
      <c r="O51">
        <v>6366.06</v>
      </c>
    </row>
    <row r="52" spans="1:15" ht="30" customHeight="1">
      <c r="A52" s="3" t="s">
        <v>72</v>
      </c>
      <c r="B52" s="15" t="s">
        <v>73</v>
      </c>
      <c r="C52" s="4">
        <v>2538.69</v>
      </c>
      <c r="D52" s="22">
        <v>148.27000000000001</v>
      </c>
      <c r="E52" s="22">
        <v>160.35</v>
      </c>
      <c r="F52" s="33"/>
      <c r="G52" s="4">
        <v>2550.77</v>
      </c>
      <c r="H52" s="5"/>
      <c r="I52" s="43"/>
      <c r="K52" s="86">
        <f t="shared" si="0"/>
        <v>5077.38</v>
      </c>
      <c r="L52" s="86">
        <f t="shared" si="1"/>
        <v>5101.54</v>
      </c>
      <c r="N52">
        <v>5077.38</v>
      </c>
      <c r="O52">
        <v>5101.54</v>
      </c>
    </row>
    <row r="53" spans="1:15" ht="15.75" customHeight="1">
      <c r="A53" s="3" t="s">
        <v>74</v>
      </c>
      <c r="B53" s="3" t="s">
        <v>61</v>
      </c>
      <c r="C53" s="4">
        <v>2878.48</v>
      </c>
      <c r="D53" s="22">
        <v>178.03</v>
      </c>
      <c r="E53" s="22">
        <v>145.35</v>
      </c>
      <c r="F53" s="33"/>
      <c r="G53" s="4">
        <v>2845.8</v>
      </c>
      <c r="H53" s="5"/>
      <c r="I53" s="43"/>
      <c r="K53" s="86">
        <f t="shared" si="0"/>
        <v>5756.96</v>
      </c>
      <c r="L53" s="86">
        <f t="shared" si="1"/>
        <v>5691.6</v>
      </c>
      <c r="N53">
        <v>5756.96</v>
      </c>
      <c r="O53">
        <v>5691.6</v>
      </c>
    </row>
    <row r="54" spans="1:15" ht="33.75" customHeight="1">
      <c r="A54" s="3" t="s">
        <v>75</v>
      </c>
      <c r="B54" s="15" t="s">
        <v>76</v>
      </c>
      <c r="C54" s="4">
        <v>1155</v>
      </c>
      <c r="D54" s="22">
        <v>59.72</v>
      </c>
      <c r="E54" s="22">
        <v>200.7</v>
      </c>
      <c r="F54" s="33"/>
      <c r="G54" s="4">
        <v>1295.98</v>
      </c>
      <c r="H54" s="5"/>
      <c r="I54" s="43"/>
      <c r="K54" s="86">
        <f t="shared" si="0"/>
        <v>2310</v>
      </c>
      <c r="L54" s="86">
        <f t="shared" si="1"/>
        <v>2591.96</v>
      </c>
      <c r="N54">
        <v>2310</v>
      </c>
      <c r="O54">
        <v>2591.96</v>
      </c>
    </row>
    <row r="55" spans="1:15" ht="24.75" customHeight="1">
      <c r="A55" s="3" t="s">
        <v>77</v>
      </c>
      <c r="B55" s="15" t="s">
        <v>67</v>
      </c>
      <c r="C55" s="4">
        <v>3279.6</v>
      </c>
      <c r="D55" s="22">
        <v>221.67</v>
      </c>
      <c r="E55" s="22">
        <v>125.1</v>
      </c>
      <c r="F55" s="33"/>
      <c r="G55" s="4">
        <v>3183.03</v>
      </c>
      <c r="H55" s="5"/>
      <c r="I55" s="43"/>
      <c r="K55" s="86">
        <f t="shared" si="0"/>
        <v>6559.2</v>
      </c>
      <c r="L55" s="86">
        <f t="shared" si="1"/>
        <v>6366.06</v>
      </c>
      <c r="N55">
        <v>6559.2</v>
      </c>
      <c r="O55">
        <v>6366.06</v>
      </c>
    </row>
    <row r="56" spans="1:15" ht="25.5" customHeight="1">
      <c r="A56" s="3"/>
      <c r="B56" s="19" t="s">
        <v>78</v>
      </c>
      <c r="C56" s="19"/>
      <c r="D56" s="19"/>
      <c r="E56" s="19"/>
      <c r="F56" s="34"/>
      <c r="G56" s="4"/>
      <c r="H56" s="5"/>
      <c r="I56" s="43"/>
      <c r="K56" s="86">
        <f t="shared" si="0"/>
        <v>0</v>
      </c>
      <c r="L56" s="86">
        <f t="shared" si="1"/>
        <v>0</v>
      </c>
      <c r="N56">
        <v>0</v>
      </c>
      <c r="O56">
        <v>0</v>
      </c>
    </row>
    <row r="57" spans="1:15" ht="17.25" customHeight="1">
      <c r="A57" s="3" t="s">
        <v>79</v>
      </c>
      <c r="B57" s="3" t="s">
        <v>53</v>
      </c>
      <c r="C57" s="4">
        <v>4575.34</v>
      </c>
      <c r="D57" s="22">
        <v>362.65</v>
      </c>
      <c r="E57" s="22">
        <v>0</v>
      </c>
      <c r="F57" s="33"/>
      <c r="G57" s="4">
        <v>4212.6899999999996</v>
      </c>
      <c r="H57" s="5"/>
      <c r="I57" s="43"/>
      <c r="K57" s="86">
        <f t="shared" si="0"/>
        <v>9150.68</v>
      </c>
      <c r="L57" s="86">
        <f t="shared" si="1"/>
        <v>8425.3799999999992</v>
      </c>
      <c r="N57">
        <v>9150.68</v>
      </c>
      <c r="O57">
        <v>8425.3799999999992</v>
      </c>
    </row>
    <row r="58" spans="1:15" ht="27.75" customHeight="1">
      <c r="A58" s="3" t="s">
        <v>80</v>
      </c>
      <c r="B58" s="15" t="s">
        <v>81</v>
      </c>
      <c r="C58" s="4">
        <v>1170.33</v>
      </c>
      <c r="D58" s="22">
        <v>60.7</v>
      </c>
      <c r="E58" s="22">
        <v>200.7</v>
      </c>
      <c r="F58" s="33"/>
      <c r="G58" s="4">
        <v>1310.33</v>
      </c>
      <c r="H58" s="5"/>
      <c r="I58" s="43"/>
      <c r="K58" s="86">
        <f t="shared" si="0"/>
        <v>2340.66</v>
      </c>
      <c r="L58" s="86">
        <f t="shared" si="1"/>
        <v>2620.66</v>
      </c>
      <c r="N58">
        <v>2340.66</v>
      </c>
      <c r="O58">
        <v>2620.66</v>
      </c>
    </row>
    <row r="59" spans="1:15" ht="30" customHeight="1">
      <c r="A59" s="3" t="s">
        <v>82</v>
      </c>
      <c r="B59" s="15" t="s">
        <v>83</v>
      </c>
      <c r="C59" s="4">
        <v>2926.15</v>
      </c>
      <c r="D59" s="22">
        <v>183.22</v>
      </c>
      <c r="E59" s="22">
        <v>145.35</v>
      </c>
      <c r="F59" s="33"/>
      <c r="G59" s="4">
        <v>2888.28</v>
      </c>
      <c r="H59" s="5"/>
      <c r="I59" s="43"/>
      <c r="K59" s="86">
        <f t="shared" si="0"/>
        <v>5852.3</v>
      </c>
      <c r="L59" s="86">
        <f t="shared" si="1"/>
        <v>5776.56</v>
      </c>
      <c r="N59">
        <v>5852.3</v>
      </c>
      <c r="O59">
        <v>5776.56</v>
      </c>
    </row>
    <row r="60" spans="1:15" ht="26.25" customHeight="1">
      <c r="A60" s="3" t="s">
        <v>84</v>
      </c>
      <c r="B60" s="15" t="s">
        <v>85</v>
      </c>
      <c r="C60" s="4">
        <v>1688.94</v>
      </c>
      <c r="D60" s="22">
        <v>93.89</v>
      </c>
      <c r="E60" s="22">
        <v>200.7</v>
      </c>
      <c r="F60" s="33"/>
      <c r="G60" s="4">
        <v>1795.75</v>
      </c>
      <c r="H60" s="6"/>
      <c r="I60" s="43"/>
      <c r="K60" s="86">
        <f t="shared" si="0"/>
        <v>3377.88</v>
      </c>
      <c r="L60" s="86">
        <f t="shared" si="1"/>
        <v>3591.5</v>
      </c>
      <c r="N60">
        <v>3377.88</v>
      </c>
      <c r="O60">
        <v>3591.5</v>
      </c>
    </row>
    <row r="61" spans="1:15" ht="30" customHeight="1">
      <c r="A61" s="3" t="s">
        <v>86</v>
      </c>
      <c r="B61" s="15" t="s">
        <v>87</v>
      </c>
      <c r="C61" s="4">
        <v>673.64</v>
      </c>
      <c r="D61" s="22">
        <v>28.91</v>
      </c>
      <c r="E61" s="22">
        <v>200.85</v>
      </c>
      <c r="F61" s="33"/>
      <c r="G61" s="4">
        <v>845.58</v>
      </c>
      <c r="H61" s="5"/>
      <c r="I61" s="43"/>
      <c r="K61" s="86">
        <f t="shared" si="0"/>
        <v>1347.28</v>
      </c>
      <c r="L61" s="86">
        <f t="shared" si="1"/>
        <v>1691.16</v>
      </c>
      <c r="N61">
        <v>1347.28</v>
      </c>
      <c r="O61">
        <v>1691.16</v>
      </c>
    </row>
    <row r="62" spans="1:15" ht="28.5" customHeight="1">
      <c r="A62" s="3" t="s">
        <v>88</v>
      </c>
      <c r="B62" s="3" t="s">
        <v>89</v>
      </c>
      <c r="C62" s="4">
        <v>1651.25</v>
      </c>
      <c r="D62" s="22">
        <v>91.48</v>
      </c>
      <c r="E62" s="22">
        <v>200.7</v>
      </c>
      <c r="F62" s="33"/>
      <c r="G62" s="4">
        <v>1760.47</v>
      </c>
      <c r="H62" s="5"/>
      <c r="I62" s="43"/>
      <c r="K62" s="86">
        <f t="shared" si="0"/>
        <v>3302.5</v>
      </c>
      <c r="L62" s="86">
        <f t="shared" si="1"/>
        <v>3520.94</v>
      </c>
      <c r="N62">
        <v>3302.5</v>
      </c>
      <c r="O62">
        <v>3520.94</v>
      </c>
    </row>
    <row r="63" spans="1:15" ht="30" customHeight="1">
      <c r="A63" s="3" t="s">
        <v>90</v>
      </c>
      <c r="B63" s="15" t="s">
        <v>91</v>
      </c>
      <c r="C63" s="4">
        <v>1012.6</v>
      </c>
      <c r="D63" s="22">
        <v>50.6</v>
      </c>
      <c r="E63" s="22">
        <v>200.7</v>
      </c>
      <c r="F63" s="33"/>
      <c r="G63" s="4">
        <v>1162.7</v>
      </c>
      <c r="H63" s="5"/>
      <c r="I63" s="43"/>
      <c r="K63" s="86">
        <f t="shared" si="0"/>
        <v>2025.2</v>
      </c>
      <c r="L63" s="86">
        <f t="shared" si="1"/>
        <v>2325.4</v>
      </c>
      <c r="N63">
        <v>2025.2</v>
      </c>
      <c r="O63">
        <v>2325.4</v>
      </c>
    </row>
    <row r="64" spans="1:15" ht="27" customHeight="1">
      <c r="A64" s="3" t="s">
        <v>92</v>
      </c>
      <c r="B64" s="15" t="s">
        <v>93</v>
      </c>
      <c r="C64" s="79">
        <v>2001.63</v>
      </c>
      <c r="D64" s="79">
        <v>115.42</v>
      </c>
      <c r="E64" s="79">
        <v>188.7</v>
      </c>
      <c r="F64" s="33"/>
      <c r="G64" s="4">
        <v>2074.9</v>
      </c>
      <c r="H64" s="5"/>
      <c r="I64" s="43"/>
      <c r="K64" s="86">
        <f t="shared" si="0"/>
        <v>4003.26</v>
      </c>
      <c r="L64" s="86">
        <f t="shared" si="1"/>
        <v>4149.8</v>
      </c>
      <c r="N64">
        <v>4003.26</v>
      </c>
      <c r="O64">
        <v>4149.8</v>
      </c>
    </row>
    <row r="65" spans="1:15" ht="26.25" customHeight="1">
      <c r="A65" s="3" t="s">
        <v>94</v>
      </c>
      <c r="B65" s="15" t="s">
        <v>95</v>
      </c>
      <c r="C65" s="4">
        <v>2878.05</v>
      </c>
      <c r="D65" s="22">
        <v>177.99</v>
      </c>
      <c r="E65" s="22">
        <v>145.35</v>
      </c>
      <c r="F65" s="33"/>
      <c r="G65" s="10">
        <v>2845.41</v>
      </c>
      <c r="H65" s="5"/>
      <c r="I65" s="43"/>
      <c r="K65" s="86">
        <f t="shared" si="0"/>
        <v>5756.1</v>
      </c>
      <c r="L65" s="86">
        <f t="shared" si="1"/>
        <v>5690.82</v>
      </c>
      <c r="N65">
        <v>5756.1</v>
      </c>
      <c r="O65">
        <v>5690.82</v>
      </c>
    </row>
    <row r="66" spans="1:15" ht="27" customHeight="1">
      <c r="A66" s="3" t="s">
        <v>96</v>
      </c>
      <c r="B66" s="15" t="s">
        <v>97</v>
      </c>
      <c r="C66" s="4">
        <v>2878.05</v>
      </c>
      <c r="D66" s="22">
        <v>177.99</v>
      </c>
      <c r="E66" s="22">
        <v>145.35</v>
      </c>
      <c r="F66" s="33"/>
      <c r="G66" s="10">
        <v>2845.41</v>
      </c>
      <c r="H66" s="6"/>
      <c r="I66" s="43"/>
      <c r="K66" s="86">
        <f t="shared" si="0"/>
        <v>5756.1</v>
      </c>
      <c r="L66" s="86">
        <f t="shared" si="1"/>
        <v>5690.82</v>
      </c>
      <c r="N66">
        <v>5756.1</v>
      </c>
      <c r="O66">
        <v>5690.82</v>
      </c>
    </row>
    <row r="67" spans="1:15" ht="38.25" customHeight="1">
      <c r="A67" s="3" t="s">
        <v>98</v>
      </c>
      <c r="B67" s="15" t="s">
        <v>99</v>
      </c>
      <c r="C67" s="4">
        <v>1260</v>
      </c>
      <c r="D67" s="22">
        <v>66.44</v>
      </c>
      <c r="E67" s="22">
        <v>200.7</v>
      </c>
      <c r="F67" s="31"/>
      <c r="G67" s="4">
        <v>1394.26</v>
      </c>
      <c r="H67" s="6"/>
      <c r="I67" s="43"/>
      <c r="K67" s="86">
        <f t="shared" si="0"/>
        <v>2520</v>
      </c>
      <c r="L67" s="86">
        <f t="shared" si="1"/>
        <v>2788.52</v>
      </c>
      <c r="N67">
        <v>2520</v>
      </c>
      <c r="O67">
        <v>2788.52</v>
      </c>
    </row>
    <row r="68" spans="1:15" ht="18.75" customHeight="1">
      <c r="A68" s="3" t="s">
        <v>100</v>
      </c>
      <c r="B68" s="3" t="s">
        <v>101</v>
      </c>
      <c r="C68" s="4">
        <v>2625.06</v>
      </c>
      <c r="D68" s="22">
        <v>153.80000000000001</v>
      </c>
      <c r="E68" s="22">
        <v>160.35</v>
      </c>
      <c r="F68" s="33"/>
      <c r="G68" s="4">
        <v>2631.61</v>
      </c>
      <c r="H68" s="5"/>
      <c r="I68" s="43"/>
      <c r="K68" s="86">
        <f t="shared" si="0"/>
        <v>5250.12</v>
      </c>
      <c r="L68" s="86">
        <f t="shared" si="1"/>
        <v>5263.22</v>
      </c>
      <c r="N68">
        <v>5250.12</v>
      </c>
      <c r="O68">
        <v>5263.22</v>
      </c>
    </row>
    <row r="69" spans="1:15" ht="19.5" customHeight="1">
      <c r="A69" s="3" t="s">
        <v>102</v>
      </c>
      <c r="B69" s="3" t="s">
        <v>103</v>
      </c>
      <c r="C69" s="4">
        <v>2926.15</v>
      </c>
      <c r="D69" s="22">
        <v>183.22</v>
      </c>
      <c r="E69" s="22">
        <v>145.35</v>
      </c>
      <c r="F69" s="33"/>
      <c r="G69" s="4">
        <v>2888.28</v>
      </c>
      <c r="H69" s="5"/>
      <c r="I69" s="43"/>
      <c r="K69" s="86">
        <f t="shared" si="0"/>
        <v>5852.3</v>
      </c>
      <c r="L69" s="86">
        <f t="shared" si="1"/>
        <v>5776.56</v>
      </c>
      <c r="N69">
        <v>5852.3</v>
      </c>
      <c r="O69">
        <v>5776.56</v>
      </c>
    </row>
    <row r="70" spans="1:15" ht="15.75" customHeight="1">
      <c r="A70" s="3" t="s">
        <v>104</v>
      </c>
      <c r="B70" s="3" t="s">
        <v>105</v>
      </c>
      <c r="C70" s="4">
        <v>2059.5</v>
      </c>
      <c r="D70" s="22">
        <v>117.61</v>
      </c>
      <c r="E70" s="22">
        <v>188.7</v>
      </c>
      <c r="F70" s="33"/>
      <c r="G70" s="4">
        <v>2130.59</v>
      </c>
      <c r="H70" s="5"/>
      <c r="I70" s="43"/>
      <c r="K70" s="86">
        <f t="shared" si="0"/>
        <v>4119</v>
      </c>
      <c r="L70" s="86">
        <f t="shared" si="1"/>
        <v>4261.18</v>
      </c>
      <c r="N70">
        <v>4119</v>
      </c>
      <c r="O70">
        <v>4261.18</v>
      </c>
    </row>
    <row r="71" spans="1:15" ht="15" customHeight="1">
      <c r="A71" s="3" t="s">
        <v>106</v>
      </c>
      <c r="B71" s="3" t="s">
        <v>107</v>
      </c>
      <c r="C71" s="4">
        <v>2625.06</v>
      </c>
      <c r="D71" s="22">
        <v>153.80000000000001</v>
      </c>
      <c r="E71" s="22">
        <v>160.35</v>
      </c>
      <c r="F71" s="33"/>
      <c r="G71" s="4">
        <v>2631.61</v>
      </c>
      <c r="H71" s="5"/>
      <c r="I71" s="43"/>
      <c r="K71" s="86">
        <f t="shared" si="0"/>
        <v>5250.12</v>
      </c>
      <c r="L71" s="86">
        <f t="shared" si="1"/>
        <v>5263.22</v>
      </c>
      <c r="N71">
        <v>5250.12</v>
      </c>
      <c r="O71">
        <v>5263.22</v>
      </c>
    </row>
    <row r="72" spans="1:15" ht="27.75" customHeight="1">
      <c r="A72" s="3" t="s">
        <v>108</v>
      </c>
      <c r="B72" s="3" t="s">
        <v>109</v>
      </c>
      <c r="C72" s="24">
        <v>2486.54</v>
      </c>
      <c r="D72" s="25">
        <v>146.88999999999999</v>
      </c>
      <c r="E72" s="24">
        <v>160.35</v>
      </c>
      <c r="F72" s="33"/>
      <c r="G72" s="4">
        <v>2500</v>
      </c>
      <c r="H72" s="5"/>
      <c r="I72" s="43"/>
      <c r="K72" s="86">
        <f t="shared" ref="K72:K135" si="2">C72*2</f>
        <v>4973.08</v>
      </c>
      <c r="L72" s="86">
        <f t="shared" ref="L72:L135" si="3">G72*2</f>
        <v>5000</v>
      </c>
      <c r="N72">
        <v>4973.08</v>
      </c>
      <c r="O72">
        <v>5000</v>
      </c>
    </row>
    <row r="73" spans="1:15" ht="17.25" customHeight="1">
      <c r="A73" s="3"/>
      <c r="B73" s="8" t="s">
        <v>110</v>
      </c>
      <c r="C73" s="8"/>
      <c r="D73" s="8"/>
      <c r="E73" s="8"/>
      <c r="F73" s="33"/>
      <c r="G73" s="4"/>
      <c r="H73" s="5"/>
      <c r="I73" s="43"/>
      <c r="K73" s="86">
        <f t="shared" si="2"/>
        <v>0</v>
      </c>
      <c r="L73" s="86">
        <f t="shared" si="3"/>
        <v>0</v>
      </c>
      <c r="N73">
        <v>0</v>
      </c>
      <c r="O73">
        <v>0</v>
      </c>
    </row>
    <row r="74" spans="1:15" ht="15" customHeight="1">
      <c r="A74" s="3" t="s">
        <v>111</v>
      </c>
      <c r="B74" s="3" t="s">
        <v>53</v>
      </c>
      <c r="C74" s="4">
        <v>4790.83</v>
      </c>
      <c r="D74" s="22">
        <v>388.48</v>
      </c>
      <c r="E74" s="22">
        <v>0</v>
      </c>
      <c r="F74" s="33"/>
      <c r="G74" s="4">
        <v>4402.3500000000004</v>
      </c>
      <c r="H74" s="5"/>
      <c r="I74" s="43"/>
      <c r="K74" s="86">
        <f t="shared" si="2"/>
        <v>9581.66</v>
      </c>
      <c r="L74" s="86">
        <f t="shared" si="3"/>
        <v>8804.7000000000007</v>
      </c>
      <c r="N74">
        <v>9581.66</v>
      </c>
      <c r="O74">
        <v>8804.7000000000007</v>
      </c>
    </row>
    <row r="75" spans="1:15" ht="21.75" customHeight="1">
      <c r="A75" s="3" t="s">
        <v>112</v>
      </c>
      <c r="B75" s="3" t="s">
        <v>113</v>
      </c>
      <c r="C75" s="4">
        <v>3244.21</v>
      </c>
      <c r="D75" s="22">
        <v>217.82</v>
      </c>
      <c r="E75" s="22">
        <v>125.1</v>
      </c>
      <c r="F75" s="33"/>
      <c r="G75" s="4">
        <v>3151.49</v>
      </c>
      <c r="H75" s="6"/>
      <c r="I75" s="43"/>
      <c r="K75" s="86">
        <f t="shared" si="2"/>
        <v>6488.42</v>
      </c>
      <c r="L75" s="86">
        <f t="shared" si="3"/>
        <v>6302.98</v>
      </c>
      <c r="N75">
        <v>6488.42</v>
      </c>
      <c r="O75">
        <v>6302.98</v>
      </c>
    </row>
    <row r="76" spans="1:15" ht="15.75" customHeight="1">
      <c r="A76" s="3" t="s">
        <v>114</v>
      </c>
      <c r="B76" s="3" t="s">
        <v>115</v>
      </c>
      <c r="C76" s="4">
        <v>2835</v>
      </c>
      <c r="D76" s="22">
        <v>173.3</v>
      </c>
      <c r="E76" s="22">
        <v>145.35</v>
      </c>
      <c r="F76" s="33"/>
      <c r="G76" s="4">
        <v>2807.05</v>
      </c>
      <c r="H76" s="6"/>
      <c r="I76" s="43"/>
      <c r="K76" s="86">
        <f t="shared" si="2"/>
        <v>5670</v>
      </c>
      <c r="L76" s="86">
        <f t="shared" si="3"/>
        <v>5614.1</v>
      </c>
      <c r="N76">
        <v>5670</v>
      </c>
      <c r="O76">
        <v>5614.1</v>
      </c>
    </row>
    <row r="77" spans="1:15" ht="14.25" customHeight="1">
      <c r="A77" s="3" t="s">
        <v>116</v>
      </c>
      <c r="B77" s="3" t="s">
        <v>115</v>
      </c>
      <c r="C77" s="4">
        <v>2835</v>
      </c>
      <c r="D77" s="22">
        <v>173.3</v>
      </c>
      <c r="E77" s="22">
        <v>145.35</v>
      </c>
      <c r="F77" s="33"/>
      <c r="G77" s="4">
        <v>2807.05</v>
      </c>
      <c r="H77" s="5"/>
      <c r="I77" s="43"/>
      <c r="K77" s="86">
        <f t="shared" si="2"/>
        <v>5670</v>
      </c>
      <c r="L77" s="86">
        <f t="shared" si="3"/>
        <v>5614.1</v>
      </c>
      <c r="N77">
        <v>5670</v>
      </c>
      <c r="O77">
        <v>5614.1</v>
      </c>
    </row>
    <row r="78" spans="1:15" ht="15" customHeight="1">
      <c r="A78" s="3" t="s">
        <v>117</v>
      </c>
      <c r="B78" s="3" t="s">
        <v>115</v>
      </c>
      <c r="C78" s="4">
        <v>2835</v>
      </c>
      <c r="D78" s="22">
        <v>173.3</v>
      </c>
      <c r="E78" s="22">
        <v>145.35</v>
      </c>
      <c r="F78" s="33"/>
      <c r="G78" s="4">
        <v>2807.05</v>
      </c>
      <c r="H78" s="5"/>
      <c r="I78" s="43"/>
      <c r="K78" s="86">
        <f t="shared" si="2"/>
        <v>5670</v>
      </c>
      <c r="L78" s="86">
        <f t="shared" si="3"/>
        <v>5614.1</v>
      </c>
      <c r="N78">
        <v>5670</v>
      </c>
      <c r="O78">
        <v>5614.1</v>
      </c>
    </row>
    <row r="79" spans="1:15" ht="15.75" customHeight="1">
      <c r="A79" s="3" t="s">
        <v>118</v>
      </c>
      <c r="B79" s="3" t="s">
        <v>119</v>
      </c>
      <c r="C79" s="4">
        <v>2538.69</v>
      </c>
      <c r="D79" s="22">
        <v>148.27000000000001</v>
      </c>
      <c r="E79" s="22">
        <v>160.35</v>
      </c>
      <c r="F79" s="33"/>
      <c r="G79" s="4">
        <v>2550.77</v>
      </c>
      <c r="H79" s="5"/>
      <c r="I79" s="43"/>
      <c r="K79" s="86">
        <f t="shared" si="2"/>
        <v>5077.38</v>
      </c>
      <c r="L79" s="86">
        <f t="shared" si="3"/>
        <v>5101.54</v>
      </c>
      <c r="N79">
        <v>5077.38</v>
      </c>
      <c r="O79">
        <v>5101.54</v>
      </c>
    </row>
    <row r="80" spans="1:15" ht="13.5" customHeight="1">
      <c r="A80" s="3" t="s">
        <v>120</v>
      </c>
      <c r="B80" s="3" t="s">
        <v>113</v>
      </c>
      <c r="C80" s="4">
        <v>3394.08</v>
      </c>
      <c r="D80" s="22">
        <v>234.13</v>
      </c>
      <c r="E80" s="22">
        <v>125.1</v>
      </c>
      <c r="F80" s="33"/>
      <c r="G80" s="4">
        <v>3285.05</v>
      </c>
      <c r="H80" s="5"/>
      <c r="I80" s="43"/>
      <c r="K80" s="86">
        <f t="shared" si="2"/>
        <v>6788.16</v>
      </c>
      <c r="L80" s="86">
        <f t="shared" si="3"/>
        <v>6570.1</v>
      </c>
      <c r="N80">
        <v>6788.16</v>
      </c>
      <c r="O80">
        <v>6570.1</v>
      </c>
    </row>
    <row r="81" spans="1:15" ht="25.5" customHeight="1">
      <c r="A81" s="3" t="s">
        <v>121</v>
      </c>
      <c r="B81" s="15" t="s">
        <v>122</v>
      </c>
      <c r="C81" s="4">
        <v>3105.57</v>
      </c>
      <c r="D81" s="22">
        <v>202.74</v>
      </c>
      <c r="E81" s="22">
        <v>125.1</v>
      </c>
      <c r="F81" s="33"/>
      <c r="G81" s="4">
        <v>3027.93</v>
      </c>
      <c r="H81" s="5"/>
      <c r="I81" s="43"/>
      <c r="K81" s="86">
        <f t="shared" si="2"/>
        <v>6211.14</v>
      </c>
      <c r="L81" s="86">
        <f t="shared" si="3"/>
        <v>6055.86</v>
      </c>
      <c r="N81">
        <v>6211.14</v>
      </c>
      <c r="O81">
        <v>6055.86</v>
      </c>
    </row>
    <row r="82" spans="1:15" ht="28.5" customHeight="1">
      <c r="A82" s="3" t="s">
        <v>123</v>
      </c>
      <c r="B82" s="15" t="s">
        <v>122</v>
      </c>
      <c r="C82" s="4">
        <v>3105.57</v>
      </c>
      <c r="D82" s="22">
        <v>202.74</v>
      </c>
      <c r="E82" s="22">
        <v>125.1</v>
      </c>
      <c r="F82" s="33"/>
      <c r="G82" s="4">
        <v>3027.93</v>
      </c>
      <c r="H82" s="5"/>
      <c r="I82" s="43"/>
      <c r="K82" s="86">
        <f t="shared" si="2"/>
        <v>6211.14</v>
      </c>
      <c r="L82" s="86">
        <f t="shared" si="3"/>
        <v>6055.86</v>
      </c>
      <c r="N82">
        <v>6211.14</v>
      </c>
      <c r="O82">
        <v>6055.86</v>
      </c>
    </row>
    <row r="83" spans="1:15" ht="27" customHeight="1">
      <c r="A83" s="3" t="s">
        <v>124</v>
      </c>
      <c r="B83" s="15" t="s">
        <v>122</v>
      </c>
      <c r="C83" s="4">
        <v>3105.57</v>
      </c>
      <c r="D83" s="22">
        <v>202.74</v>
      </c>
      <c r="E83" s="22">
        <v>125.1</v>
      </c>
      <c r="F83" s="33"/>
      <c r="G83" s="4">
        <v>3027.93</v>
      </c>
      <c r="H83" s="6"/>
      <c r="I83" s="43"/>
      <c r="K83" s="86">
        <f t="shared" si="2"/>
        <v>6211.14</v>
      </c>
      <c r="L83" s="86">
        <f t="shared" si="3"/>
        <v>6055.86</v>
      </c>
      <c r="N83">
        <v>6211.14</v>
      </c>
      <c r="O83">
        <v>6055.86</v>
      </c>
    </row>
    <row r="84" spans="1:15" ht="24.75" customHeight="1">
      <c r="A84" s="3" t="s">
        <v>125</v>
      </c>
      <c r="B84" s="15" t="s">
        <v>126</v>
      </c>
      <c r="C84" s="4">
        <v>1705.54</v>
      </c>
      <c r="D84" s="22">
        <v>94.95</v>
      </c>
      <c r="E84" s="22">
        <v>200.7</v>
      </c>
      <c r="F84" s="35"/>
      <c r="G84" s="4">
        <v>1811.29</v>
      </c>
      <c r="H84" s="6"/>
      <c r="I84" s="43"/>
      <c r="K84" s="86">
        <f t="shared" si="2"/>
        <v>3411.08</v>
      </c>
      <c r="L84" s="86">
        <f t="shared" si="3"/>
        <v>3622.58</v>
      </c>
      <c r="N84">
        <v>3411.08</v>
      </c>
      <c r="O84">
        <v>3622.58</v>
      </c>
    </row>
    <row r="85" spans="1:15" ht="27" customHeight="1">
      <c r="A85" s="3" t="s">
        <v>127</v>
      </c>
      <c r="B85" s="15" t="s">
        <v>128</v>
      </c>
      <c r="C85" s="4">
        <v>2000</v>
      </c>
      <c r="D85" s="22">
        <v>113.8</v>
      </c>
      <c r="E85" s="22">
        <v>188.7</v>
      </c>
      <c r="F85" s="30"/>
      <c r="G85" s="4">
        <v>2074.9</v>
      </c>
      <c r="H85" s="5"/>
      <c r="I85" s="43"/>
      <c r="K85" s="86">
        <f t="shared" si="2"/>
        <v>4000</v>
      </c>
      <c r="L85" s="86">
        <f t="shared" si="3"/>
        <v>4149.8</v>
      </c>
      <c r="N85">
        <v>4000</v>
      </c>
      <c r="O85">
        <v>4149.8</v>
      </c>
    </row>
    <row r="86" spans="1:15" ht="27" customHeight="1">
      <c r="A86" s="3" t="s">
        <v>129</v>
      </c>
      <c r="B86" s="15" t="s">
        <v>130</v>
      </c>
      <c r="C86" s="78">
        <v>2538.37</v>
      </c>
      <c r="D86" s="22">
        <v>148.25</v>
      </c>
      <c r="E86" s="22">
        <v>160.35</v>
      </c>
      <c r="F86" s="33"/>
      <c r="G86" s="4">
        <v>2550.4699999999998</v>
      </c>
      <c r="H86" s="5"/>
      <c r="I86" s="43"/>
      <c r="K86" s="86">
        <f t="shared" si="2"/>
        <v>5076.74</v>
      </c>
      <c r="L86" s="86">
        <f t="shared" si="3"/>
        <v>5100.9399999999996</v>
      </c>
      <c r="N86">
        <v>5076.74</v>
      </c>
      <c r="O86">
        <v>5100.9399999999996</v>
      </c>
    </row>
    <row r="87" spans="1:15" ht="29.25" customHeight="1">
      <c r="A87" s="3" t="s">
        <v>131</v>
      </c>
      <c r="B87" s="15" t="s">
        <v>132</v>
      </c>
      <c r="C87" s="4">
        <v>1705.54</v>
      </c>
      <c r="D87" s="22">
        <v>94.95</v>
      </c>
      <c r="E87" s="22">
        <v>200.7</v>
      </c>
      <c r="F87" s="33"/>
      <c r="G87" s="4">
        <v>1811.29</v>
      </c>
      <c r="H87" s="5"/>
      <c r="I87" s="43"/>
      <c r="K87" s="86">
        <f t="shared" si="2"/>
        <v>3411.08</v>
      </c>
      <c r="L87" s="86">
        <f t="shared" si="3"/>
        <v>3622.58</v>
      </c>
      <c r="N87">
        <v>3411.08</v>
      </c>
      <c r="O87">
        <v>3622.58</v>
      </c>
    </row>
    <row r="88" spans="1:15" ht="26.25" customHeight="1">
      <c r="A88" s="3" t="s">
        <v>133</v>
      </c>
      <c r="B88" s="15" t="s">
        <v>134</v>
      </c>
      <c r="C88" s="4">
        <v>1705.54</v>
      </c>
      <c r="D88" s="22">
        <v>94.95</v>
      </c>
      <c r="E88" s="22">
        <v>200.7</v>
      </c>
      <c r="F88" s="33"/>
      <c r="G88" s="4">
        <v>1811.29</v>
      </c>
      <c r="H88" s="5"/>
      <c r="I88" s="43"/>
      <c r="K88" s="86">
        <f t="shared" si="2"/>
        <v>3411.08</v>
      </c>
      <c r="L88" s="86">
        <f t="shared" si="3"/>
        <v>3622.58</v>
      </c>
      <c r="N88">
        <v>3411.08</v>
      </c>
      <c r="O88">
        <v>3622.58</v>
      </c>
    </row>
    <row r="89" spans="1:15" ht="27" customHeight="1">
      <c r="A89" s="3" t="s">
        <v>135</v>
      </c>
      <c r="B89" s="15" t="s">
        <v>132</v>
      </c>
      <c r="C89" s="4">
        <v>1705.54</v>
      </c>
      <c r="D89" s="22">
        <v>94.95</v>
      </c>
      <c r="E89" s="22">
        <v>200.7</v>
      </c>
      <c r="F89" s="33"/>
      <c r="G89" s="4">
        <v>1811.29</v>
      </c>
      <c r="H89" s="6"/>
      <c r="I89" s="43"/>
      <c r="K89" s="86">
        <f t="shared" si="2"/>
        <v>3411.08</v>
      </c>
      <c r="L89" s="86">
        <f t="shared" si="3"/>
        <v>3622.58</v>
      </c>
      <c r="N89">
        <v>3411.08</v>
      </c>
      <c r="O89">
        <v>3622.58</v>
      </c>
    </row>
    <row r="90" spans="1:15" ht="27.75" customHeight="1">
      <c r="A90" s="3" t="s">
        <v>136</v>
      </c>
      <c r="B90" s="15" t="s">
        <v>137</v>
      </c>
      <c r="C90" s="4">
        <v>1575</v>
      </c>
      <c r="D90" s="22">
        <v>86.6</v>
      </c>
      <c r="E90" s="22">
        <v>200.7</v>
      </c>
      <c r="F90" s="31"/>
      <c r="G90" s="4">
        <v>1689.1</v>
      </c>
      <c r="H90" s="6"/>
      <c r="I90" s="43"/>
      <c r="K90" s="86">
        <f t="shared" si="2"/>
        <v>3150</v>
      </c>
      <c r="L90" s="86">
        <f t="shared" si="3"/>
        <v>3378.2</v>
      </c>
      <c r="N90">
        <v>3150</v>
      </c>
      <c r="O90">
        <v>3378.2</v>
      </c>
    </row>
    <row r="91" spans="1:15" ht="20.25" customHeight="1">
      <c r="A91" s="3" t="s">
        <v>138</v>
      </c>
      <c r="B91" s="3" t="s">
        <v>113</v>
      </c>
      <c r="C91" s="77">
        <v>3244.21</v>
      </c>
      <c r="D91" s="22">
        <v>217.82</v>
      </c>
      <c r="E91" s="22">
        <v>125.1</v>
      </c>
      <c r="F91" s="33"/>
      <c r="G91" s="4">
        <v>3151.49</v>
      </c>
      <c r="H91" s="6"/>
      <c r="I91" s="43"/>
      <c r="K91" s="86">
        <f t="shared" si="2"/>
        <v>6488.42</v>
      </c>
      <c r="L91" s="86">
        <f t="shared" si="3"/>
        <v>6302.98</v>
      </c>
      <c r="N91">
        <v>6488.42</v>
      </c>
      <c r="O91">
        <v>6302.98</v>
      </c>
    </row>
    <row r="92" spans="1:15" ht="17.25" customHeight="1">
      <c r="A92" s="3" t="s">
        <v>139</v>
      </c>
      <c r="B92" s="3" t="s">
        <v>140</v>
      </c>
      <c r="C92" s="4">
        <v>3244.21</v>
      </c>
      <c r="D92" s="22">
        <v>217.82</v>
      </c>
      <c r="E92" s="22">
        <v>125.1</v>
      </c>
      <c r="F92" s="33"/>
      <c r="G92" s="4">
        <v>2550.77</v>
      </c>
      <c r="H92" s="5"/>
      <c r="I92" s="43"/>
      <c r="K92" s="86">
        <f t="shared" si="2"/>
        <v>6488.42</v>
      </c>
      <c r="L92" s="86">
        <f t="shared" si="3"/>
        <v>5101.54</v>
      </c>
      <c r="N92">
        <v>6488.42</v>
      </c>
      <c r="O92">
        <v>5101.54</v>
      </c>
    </row>
    <row r="93" spans="1:15" ht="27.75" customHeight="1">
      <c r="A93" s="3" t="s">
        <v>141</v>
      </c>
      <c r="B93" s="15" t="s">
        <v>142</v>
      </c>
      <c r="C93" s="4">
        <v>2538.69</v>
      </c>
      <c r="D93" s="22">
        <v>148.27000000000001</v>
      </c>
      <c r="E93" s="22">
        <v>160.35</v>
      </c>
      <c r="F93" s="33"/>
      <c r="G93" s="4">
        <v>2550.77</v>
      </c>
      <c r="H93" s="5"/>
      <c r="I93" s="43"/>
      <c r="K93" s="86">
        <f t="shared" si="2"/>
        <v>5077.38</v>
      </c>
      <c r="L93" s="86">
        <f t="shared" si="3"/>
        <v>5101.54</v>
      </c>
      <c r="N93">
        <v>5077.38</v>
      </c>
      <c r="O93">
        <v>5101.54</v>
      </c>
    </row>
    <row r="94" spans="1:15" ht="16.5" customHeight="1">
      <c r="A94" s="3" t="s">
        <v>143</v>
      </c>
      <c r="B94" s="3" t="s">
        <v>115</v>
      </c>
      <c r="C94" s="4">
        <v>2835</v>
      </c>
      <c r="D94" s="22">
        <v>173.3</v>
      </c>
      <c r="E94" s="22">
        <v>145.35</v>
      </c>
      <c r="F94" s="33"/>
      <c r="G94" s="4">
        <v>2807.05</v>
      </c>
      <c r="H94" s="5"/>
      <c r="I94" s="43"/>
      <c r="K94" s="86">
        <f t="shared" si="2"/>
        <v>5670</v>
      </c>
      <c r="L94" s="86">
        <f t="shared" si="3"/>
        <v>5614.1</v>
      </c>
      <c r="N94">
        <v>5670</v>
      </c>
      <c r="O94">
        <v>5614.1</v>
      </c>
    </row>
    <row r="95" spans="1:15" ht="40.5" customHeight="1">
      <c r="A95" s="3" t="s">
        <v>144</v>
      </c>
      <c r="B95" s="15" t="s">
        <v>145</v>
      </c>
      <c r="C95" s="4">
        <v>2558.79</v>
      </c>
      <c r="D95" s="22">
        <v>149.56</v>
      </c>
      <c r="E95" s="22">
        <v>160.35</v>
      </c>
      <c r="F95" s="33"/>
      <c r="G95" s="4">
        <v>2569.58</v>
      </c>
      <c r="H95" s="5"/>
      <c r="I95" s="43"/>
      <c r="K95" s="86">
        <f t="shared" si="2"/>
        <v>5117.58</v>
      </c>
      <c r="L95" s="86">
        <f t="shared" si="3"/>
        <v>5139.16</v>
      </c>
      <c r="N95">
        <v>5117.58</v>
      </c>
      <c r="O95">
        <v>5139.16</v>
      </c>
    </row>
    <row r="96" spans="1:15" ht="18" customHeight="1">
      <c r="A96" s="3" t="s">
        <v>146</v>
      </c>
      <c r="B96" s="3" t="s">
        <v>147</v>
      </c>
      <c r="C96" s="4">
        <v>2047.5</v>
      </c>
      <c r="D96" s="22">
        <v>116.84</v>
      </c>
      <c r="E96" s="22">
        <v>188.7</v>
      </c>
      <c r="F96" s="33"/>
      <c r="G96" s="4">
        <v>2119.36</v>
      </c>
      <c r="H96" s="5"/>
      <c r="I96" s="43"/>
      <c r="K96" s="86">
        <f t="shared" si="2"/>
        <v>4095</v>
      </c>
      <c r="L96" s="86">
        <f t="shared" si="3"/>
        <v>4238.72</v>
      </c>
      <c r="N96">
        <v>4095</v>
      </c>
      <c r="O96">
        <v>4238.72</v>
      </c>
    </row>
    <row r="97" spans="1:15" ht="18.75" customHeight="1">
      <c r="A97" s="3" t="s">
        <v>148</v>
      </c>
      <c r="B97" s="3" t="s">
        <v>147</v>
      </c>
      <c r="C97" s="4">
        <v>2047.5</v>
      </c>
      <c r="D97" s="22">
        <v>116.84</v>
      </c>
      <c r="E97" s="22">
        <v>188.7</v>
      </c>
      <c r="F97" s="33"/>
      <c r="G97" s="4">
        <v>2119.36</v>
      </c>
      <c r="H97" s="5"/>
      <c r="I97" s="43"/>
      <c r="K97" s="86">
        <f t="shared" si="2"/>
        <v>4095</v>
      </c>
      <c r="L97" s="86">
        <f t="shared" si="3"/>
        <v>4238.72</v>
      </c>
      <c r="N97">
        <v>4095</v>
      </c>
      <c r="O97">
        <v>4238.72</v>
      </c>
    </row>
    <row r="98" spans="1:15" ht="16.5" customHeight="1">
      <c r="A98" s="3" t="s">
        <v>149</v>
      </c>
      <c r="B98" s="3" t="s">
        <v>147</v>
      </c>
      <c r="C98" s="4">
        <v>2047.5</v>
      </c>
      <c r="D98" s="22">
        <v>116.84</v>
      </c>
      <c r="E98" s="22">
        <v>188.7</v>
      </c>
      <c r="F98" s="33"/>
      <c r="G98" s="4">
        <v>2119.36</v>
      </c>
      <c r="H98" s="6"/>
      <c r="I98" s="43"/>
      <c r="K98" s="86">
        <f t="shared" si="2"/>
        <v>4095</v>
      </c>
      <c r="L98" s="86">
        <f t="shared" si="3"/>
        <v>4238.72</v>
      </c>
      <c r="N98">
        <v>4095</v>
      </c>
      <c r="O98">
        <v>4238.72</v>
      </c>
    </row>
    <row r="99" spans="1:15" ht="25.5" customHeight="1">
      <c r="A99" s="3" t="s">
        <v>150</v>
      </c>
      <c r="B99" s="15" t="s">
        <v>151</v>
      </c>
      <c r="C99" s="76">
        <v>1462.34</v>
      </c>
      <c r="D99" s="22">
        <v>79.39</v>
      </c>
      <c r="E99" s="22">
        <v>200.7</v>
      </c>
      <c r="F99" s="33"/>
      <c r="G99" s="4">
        <v>1583.65</v>
      </c>
      <c r="H99" s="43"/>
      <c r="I99" s="43"/>
      <c r="K99" s="86">
        <f t="shared" si="2"/>
        <v>2924.68</v>
      </c>
      <c r="L99" s="86">
        <f t="shared" si="3"/>
        <v>3167.3</v>
      </c>
      <c r="N99">
        <v>2924.68</v>
      </c>
      <c r="O99">
        <v>3167.3</v>
      </c>
    </row>
    <row r="100" spans="1:15" ht="27" customHeight="1">
      <c r="A100" s="3" t="s">
        <v>152</v>
      </c>
      <c r="B100" s="15" t="s">
        <v>153</v>
      </c>
      <c r="C100" s="4">
        <v>2538.69</v>
      </c>
      <c r="D100" s="22">
        <v>148.27000000000001</v>
      </c>
      <c r="E100" s="22">
        <v>160.35</v>
      </c>
      <c r="F100" s="33"/>
      <c r="G100" s="4">
        <v>2550.77</v>
      </c>
      <c r="H100" s="6"/>
      <c r="I100" s="43"/>
      <c r="K100" s="86">
        <f t="shared" si="2"/>
        <v>5077.38</v>
      </c>
      <c r="L100" s="86">
        <f t="shared" si="3"/>
        <v>5101.54</v>
      </c>
      <c r="N100">
        <v>5077.38</v>
      </c>
      <c r="O100">
        <v>5101.54</v>
      </c>
    </row>
    <row r="101" spans="1:15" ht="19.5" customHeight="1">
      <c r="A101" s="3" t="s">
        <v>154</v>
      </c>
      <c r="B101" s="3" t="s">
        <v>115</v>
      </c>
      <c r="C101" s="25">
        <v>2835</v>
      </c>
      <c r="D101" s="22">
        <v>173.3</v>
      </c>
      <c r="E101" s="22">
        <v>145.35</v>
      </c>
      <c r="F101" s="3"/>
      <c r="G101" s="4">
        <v>2807.05</v>
      </c>
      <c r="H101" s="7"/>
      <c r="I101" s="43"/>
      <c r="K101" s="86">
        <f t="shared" si="2"/>
        <v>5670</v>
      </c>
      <c r="L101" s="86">
        <f t="shared" si="3"/>
        <v>5614.1</v>
      </c>
      <c r="N101">
        <v>5670</v>
      </c>
      <c r="O101">
        <v>5614.1</v>
      </c>
    </row>
    <row r="102" spans="1:15" ht="26.25" customHeight="1">
      <c r="A102" s="3" t="s">
        <v>155</v>
      </c>
      <c r="B102" s="15" t="s">
        <v>122</v>
      </c>
      <c r="C102" s="4">
        <v>3105.57</v>
      </c>
      <c r="D102" s="22">
        <v>202.74</v>
      </c>
      <c r="E102" s="22">
        <v>125.1</v>
      </c>
      <c r="F102" s="30"/>
      <c r="G102" s="4">
        <v>3027.93</v>
      </c>
      <c r="H102" s="5"/>
      <c r="I102" s="43"/>
      <c r="K102" s="86">
        <f t="shared" si="2"/>
        <v>6211.14</v>
      </c>
      <c r="L102" s="86">
        <f t="shared" si="3"/>
        <v>6055.86</v>
      </c>
      <c r="N102">
        <v>6211.14</v>
      </c>
      <c r="O102">
        <v>6055.86</v>
      </c>
    </row>
    <row r="103" spans="1:15">
      <c r="A103" s="3"/>
      <c r="B103" s="8" t="s">
        <v>156</v>
      </c>
      <c r="C103" s="8"/>
      <c r="D103" s="8"/>
      <c r="E103" s="8"/>
      <c r="F103" s="33"/>
      <c r="G103" s="4"/>
      <c r="H103" s="5"/>
      <c r="I103" s="43"/>
      <c r="K103" s="86">
        <f t="shared" si="2"/>
        <v>0</v>
      </c>
      <c r="L103" s="86">
        <f t="shared" si="3"/>
        <v>0</v>
      </c>
      <c r="N103">
        <v>0</v>
      </c>
      <c r="O103">
        <v>0</v>
      </c>
    </row>
    <row r="104" spans="1:15" ht="17.25" customHeight="1">
      <c r="A104" s="3" t="s">
        <v>157</v>
      </c>
      <c r="B104" s="3" t="s">
        <v>53</v>
      </c>
      <c r="C104" s="4">
        <v>2755.14</v>
      </c>
      <c r="D104" s="22">
        <v>164.61</v>
      </c>
      <c r="E104" s="22">
        <v>145.35</v>
      </c>
      <c r="F104" s="30"/>
      <c r="G104" s="4">
        <v>2735.88</v>
      </c>
      <c r="H104" s="5"/>
      <c r="I104" s="43"/>
      <c r="K104" s="86">
        <f t="shared" si="2"/>
        <v>5510.28</v>
      </c>
      <c r="L104" s="86">
        <f t="shared" si="3"/>
        <v>5471.76</v>
      </c>
      <c r="N104">
        <v>5510.28</v>
      </c>
      <c r="O104">
        <v>5471.76</v>
      </c>
    </row>
    <row r="105" spans="1:15" ht="16.5" customHeight="1">
      <c r="A105" s="3" t="s">
        <v>158</v>
      </c>
      <c r="B105" s="3" t="s">
        <v>159</v>
      </c>
      <c r="C105" s="4">
        <v>2538.69</v>
      </c>
      <c r="D105" s="22">
        <v>148.27000000000001</v>
      </c>
      <c r="E105" s="22">
        <v>160.35</v>
      </c>
      <c r="F105" s="33"/>
      <c r="G105" s="4">
        <v>2550.77</v>
      </c>
      <c r="H105" s="5"/>
      <c r="I105" s="43"/>
      <c r="K105" s="86">
        <f t="shared" si="2"/>
        <v>5077.38</v>
      </c>
      <c r="L105" s="86">
        <f t="shared" si="3"/>
        <v>5101.54</v>
      </c>
      <c r="N105">
        <v>5077.38</v>
      </c>
      <c r="O105">
        <v>5101.54</v>
      </c>
    </row>
    <row r="106" spans="1:15" ht="27.75" customHeight="1">
      <c r="A106" s="3" t="s">
        <v>160</v>
      </c>
      <c r="B106" s="15" t="s">
        <v>161</v>
      </c>
      <c r="C106" s="4">
        <v>2538.69</v>
      </c>
      <c r="D106" s="22">
        <v>148.27000000000001</v>
      </c>
      <c r="E106" s="22">
        <v>160.35</v>
      </c>
      <c r="F106" s="31"/>
      <c r="G106" s="4">
        <v>2550.77</v>
      </c>
      <c r="H106" s="6"/>
      <c r="I106" s="43"/>
      <c r="K106" s="86">
        <f t="shared" si="2"/>
        <v>5077.38</v>
      </c>
      <c r="L106" s="86">
        <f t="shared" si="3"/>
        <v>5101.54</v>
      </c>
      <c r="N106">
        <v>5077.38</v>
      </c>
      <c r="O106">
        <v>5101.54</v>
      </c>
    </row>
    <row r="107" spans="1:15" ht="22.5" customHeight="1">
      <c r="A107" s="3"/>
      <c r="B107" s="8" t="s">
        <v>162</v>
      </c>
      <c r="C107" s="8"/>
      <c r="D107" s="8"/>
      <c r="E107" s="8"/>
      <c r="F107" s="33"/>
      <c r="G107" s="4"/>
      <c r="H107" s="5"/>
      <c r="I107" s="43"/>
      <c r="K107" s="86">
        <f t="shared" si="2"/>
        <v>0</v>
      </c>
      <c r="L107" s="86">
        <f t="shared" si="3"/>
        <v>0</v>
      </c>
      <c r="N107">
        <v>0</v>
      </c>
      <c r="O107">
        <v>0</v>
      </c>
    </row>
    <row r="108" spans="1:15" ht="19.5" customHeight="1">
      <c r="A108" s="3" t="s">
        <v>163</v>
      </c>
      <c r="B108" s="3" t="s">
        <v>53</v>
      </c>
      <c r="C108" s="4">
        <v>4860.45</v>
      </c>
      <c r="D108" s="22">
        <v>399.62</v>
      </c>
      <c r="E108" s="22">
        <v>0</v>
      </c>
      <c r="F108" s="30"/>
      <c r="G108" s="4">
        <v>4455.54</v>
      </c>
      <c r="H108" s="5"/>
      <c r="I108" s="43"/>
      <c r="K108" s="86">
        <f t="shared" si="2"/>
        <v>9720.9</v>
      </c>
      <c r="L108" s="86">
        <f t="shared" si="3"/>
        <v>8911.08</v>
      </c>
      <c r="N108">
        <v>9720.9</v>
      </c>
      <c r="O108">
        <v>8911.08</v>
      </c>
    </row>
    <row r="109" spans="1:15" ht="22.5" customHeight="1">
      <c r="A109" s="3" t="s">
        <v>164</v>
      </c>
      <c r="B109" s="15" t="s">
        <v>165</v>
      </c>
      <c r="C109" s="4">
        <v>2878.6275000000001</v>
      </c>
      <c r="D109" s="22">
        <v>178.05</v>
      </c>
      <c r="E109" s="22">
        <v>145.35</v>
      </c>
      <c r="F109" s="30"/>
      <c r="G109" s="4">
        <v>2845.88</v>
      </c>
      <c r="H109" s="5"/>
      <c r="I109" s="43"/>
      <c r="K109" s="86">
        <f t="shared" si="2"/>
        <v>5757.2550000000001</v>
      </c>
      <c r="L109" s="86">
        <f t="shared" si="3"/>
        <v>5691.76</v>
      </c>
      <c r="N109">
        <v>5757.2550000000001</v>
      </c>
      <c r="O109">
        <v>5691.76</v>
      </c>
    </row>
    <row r="110" spans="1:15" ht="19.5" customHeight="1">
      <c r="A110" s="3" t="s">
        <v>166</v>
      </c>
      <c r="B110" s="3" t="s">
        <v>167</v>
      </c>
      <c r="C110" s="24">
        <v>4860.55</v>
      </c>
      <c r="D110" s="99">
        <v>399.74</v>
      </c>
      <c r="E110" s="22">
        <v>0</v>
      </c>
      <c r="F110" s="33"/>
      <c r="G110" s="4">
        <v>4460.83</v>
      </c>
      <c r="H110" s="7"/>
      <c r="I110" s="43"/>
      <c r="K110" s="86">
        <f t="shared" si="2"/>
        <v>9721.1</v>
      </c>
      <c r="L110" s="86">
        <f t="shared" si="3"/>
        <v>8921.66</v>
      </c>
      <c r="N110">
        <v>9721.1</v>
      </c>
      <c r="O110">
        <v>8921.66</v>
      </c>
    </row>
    <row r="111" spans="1:15" ht="18.75" customHeight="1">
      <c r="A111" s="3" t="s">
        <v>168</v>
      </c>
      <c r="B111" s="3" t="s">
        <v>169</v>
      </c>
      <c r="C111" s="76">
        <v>1998.04</v>
      </c>
      <c r="D111" s="22">
        <v>113.67</v>
      </c>
      <c r="E111" s="22">
        <v>188.7</v>
      </c>
      <c r="F111" s="33"/>
      <c r="G111" s="4">
        <v>2073.0700000000002</v>
      </c>
      <c r="H111" s="5"/>
      <c r="I111" s="43"/>
      <c r="K111" s="86">
        <f t="shared" si="2"/>
        <v>3996.08</v>
      </c>
      <c r="L111" s="86">
        <f t="shared" si="3"/>
        <v>4146.1400000000003</v>
      </c>
      <c r="N111">
        <v>3996.08</v>
      </c>
      <c r="O111">
        <v>4146.1400000000003</v>
      </c>
    </row>
    <row r="112" spans="1:15" ht="24.75" customHeight="1">
      <c r="A112" s="100" t="s">
        <v>170</v>
      </c>
      <c r="B112" s="43" t="s">
        <v>171</v>
      </c>
      <c r="C112" s="4">
        <v>1250</v>
      </c>
      <c r="D112" s="22">
        <v>65.8</v>
      </c>
      <c r="E112" s="22">
        <v>200.7</v>
      </c>
      <c r="F112" s="101"/>
      <c r="G112" s="22">
        <v>1384.9</v>
      </c>
      <c r="H112" s="43"/>
      <c r="I112" s="43"/>
      <c r="K112" s="86">
        <f t="shared" si="2"/>
        <v>2500</v>
      </c>
      <c r="L112" s="86">
        <f t="shared" si="3"/>
        <v>2769.8</v>
      </c>
      <c r="N112">
        <v>2500</v>
      </c>
      <c r="O112">
        <v>2769.8</v>
      </c>
    </row>
    <row r="113" spans="1:15" ht="15.75" customHeight="1">
      <c r="A113" s="3" t="s">
        <v>172</v>
      </c>
      <c r="B113" s="3" t="s">
        <v>173</v>
      </c>
      <c r="C113" s="4">
        <v>1729.87</v>
      </c>
      <c r="D113" s="22">
        <v>96.51</v>
      </c>
      <c r="E113" s="22">
        <v>193.8</v>
      </c>
      <c r="F113" s="33"/>
      <c r="G113" s="4">
        <v>1827.16</v>
      </c>
      <c r="H113" s="6"/>
      <c r="I113" s="43"/>
      <c r="K113" s="86">
        <f t="shared" si="2"/>
        <v>3459.74</v>
      </c>
      <c r="L113" s="86">
        <f t="shared" si="3"/>
        <v>3654.32</v>
      </c>
      <c r="N113">
        <v>3459.74</v>
      </c>
      <c r="O113">
        <v>3654.32</v>
      </c>
    </row>
    <row r="114" spans="1:15" ht="25.5" customHeight="1">
      <c r="A114" s="3" t="s">
        <v>174</v>
      </c>
      <c r="B114" s="16" t="s">
        <v>175</v>
      </c>
      <c r="C114" s="4">
        <v>1445.31</v>
      </c>
      <c r="D114" s="22">
        <v>78.3</v>
      </c>
      <c r="E114" s="22">
        <v>200.7</v>
      </c>
      <c r="F114" s="33"/>
      <c r="G114" s="4">
        <v>1567.71</v>
      </c>
      <c r="H114" s="7"/>
      <c r="I114" s="43"/>
      <c r="K114" s="86">
        <f t="shared" si="2"/>
        <v>2890.62</v>
      </c>
      <c r="L114" s="86">
        <f t="shared" si="3"/>
        <v>3135.42</v>
      </c>
      <c r="N114">
        <v>2890.62</v>
      </c>
      <c r="O114">
        <v>3135.42</v>
      </c>
    </row>
    <row r="115" spans="1:15" ht="28.5" customHeight="1">
      <c r="A115" s="3" t="s">
        <v>176</v>
      </c>
      <c r="B115" s="16" t="s">
        <v>177</v>
      </c>
      <c r="C115" s="4">
        <v>882.14</v>
      </c>
      <c r="D115" s="22">
        <v>42.25</v>
      </c>
      <c r="E115" s="22">
        <v>200.7</v>
      </c>
      <c r="F115" s="33"/>
      <c r="G115" s="4">
        <v>1040.5899999999999</v>
      </c>
      <c r="H115" s="7"/>
      <c r="I115" s="43"/>
      <c r="K115" s="86">
        <f t="shared" si="2"/>
        <v>1764.28</v>
      </c>
      <c r="L115" s="86">
        <f t="shared" si="3"/>
        <v>2081.1799999999998</v>
      </c>
      <c r="N115">
        <v>1764.28</v>
      </c>
      <c r="O115">
        <v>2081.1799999999998</v>
      </c>
    </row>
    <row r="116" spans="1:15" ht="21.75" customHeight="1">
      <c r="A116" s="3" t="s">
        <v>178</v>
      </c>
      <c r="B116" s="3" t="s">
        <v>179</v>
      </c>
      <c r="C116" s="4">
        <v>3394.08</v>
      </c>
      <c r="D116" s="22">
        <v>234.13</v>
      </c>
      <c r="E116" s="22">
        <v>125.1</v>
      </c>
      <c r="F116" s="33"/>
      <c r="G116" s="4">
        <v>3285.05</v>
      </c>
      <c r="H116" s="43"/>
      <c r="I116" s="43"/>
      <c r="K116" s="86">
        <f t="shared" si="2"/>
        <v>6788.16</v>
      </c>
      <c r="L116" s="86">
        <f t="shared" si="3"/>
        <v>6570.1</v>
      </c>
      <c r="N116">
        <v>6788.16</v>
      </c>
      <c r="O116">
        <v>6570.1</v>
      </c>
    </row>
    <row r="117" spans="1:15">
      <c r="A117" s="3"/>
      <c r="B117" s="8" t="s">
        <v>180</v>
      </c>
      <c r="C117" s="8"/>
      <c r="D117" s="8"/>
      <c r="E117" s="8"/>
      <c r="F117" s="33"/>
      <c r="G117" s="7"/>
      <c r="H117" s="5"/>
      <c r="I117" s="43"/>
      <c r="K117" s="86">
        <f t="shared" si="2"/>
        <v>0</v>
      </c>
      <c r="L117" s="86">
        <f t="shared" si="3"/>
        <v>0</v>
      </c>
      <c r="N117">
        <v>0</v>
      </c>
      <c r="O117">
        <v>0</v>
      </c>
    </row>
    <row r="118" spans="1:15" ht="15" customHeight="1">
      <c r="A118" s="3" t="s">
        <v>181</v>
      </c>
      <c r="B118" s="3" t="s">
        <v>53</v>
      </c>
      <c r="C118" s="4">
        <v>2755.14</v>
      </c>
      <c r="D118" s="22">
        <v>164.61</v>
      </c>
      <c r="E118" s="22">
        <v>145.35</v>
      </c>
      <c r="F118" s="33"/>
      <c r="G118" s="4">
        <v>2735.88</v>
      </c>
      <c r="H118" s="5"/>
      <c r="I118" s="43"/>
      <c r="K118" s="86">
        <f t="shared" si="2"/>
        <v>5510.28</v>
      </c>
      <c r="L118" s="86">
        <f t="shared" si="3"/>
        <v>5471.76</v>
      </c>
      <c r="N118">
        <v>5510.28</v>
      </c>
      <c r="O118">
        <v>5471.76</v>
      </c>
    </row>
    <row r="119" spans="1:15" ht="30.75" customHeight="1">
      <c r="A119" s="3"/>
      <c r="B119" s="8" t="s">
        <v>182</v>
      </c>
      <c r="C119" s="8"/>
      <c r="D119" s="8"/>
      <c r="E119" s="8"/>
      <c r="F119" s="33"/>
      <c r="G119" s="4"/>
      <c r="H119" s="5"/>
      <c r="I119" s="43"/>
      <c r="K119" s="86">
        <f t="shared" si="2"/>
        <v>0</v>
      </c>
      <c r="L119" s="86">
        <f t="shared" si="3"/>
        <v>0</v>
      </c>
      <c r="N119">
        <v>0</v>
      </c>
      <c r="O119">
        <v>0</v>
      </c>
    </row>
    <row r="120" spans="1:15" ht="15.75" customHeight="1">
      <c r="A120" s="3" t="s">
        <v>183</v>
      </c>
      <c r="B120" s="3" t="s">
        <v>53</v>
      </c>
      <c r="C120" s="4">
        <v>4854.1499999999996</v>
      </c>
      <c r="D120" s="22">
        <v>398.61</v>
      </c>
      <c r="E120" s="22">
        <v>0</v>
      </c>
      <c r="F120" s="33"/>
      <c r="G120" s="4">
        <v>4455.54</v>
      </c>
      <c r="H120" s="5"/>
      <c r="I120" s="43"/>
      <c r="K120" s="86">
        <f t="shared" si="2"/>
        <v>9708.2999999999993</v>
      </c>
      <c r="L120" s="86">
        <f t="shared" si="3"/>
        <v>8911.08</v>
      </c>
      <c r="N120">
        <v>9708.2999999999993</v>
      </c>
      <c r="O120">
        <v>8911.08</v>
      </c>
    </row>
    <row r="121" spans="1:15" ht="16.5" customHeight="1">
      <c r="A121" s="3" t="s">
        <v>184</v>
      </c>
      <c r="B121" s="3" t="s">
        <v>185</v>
      </c>
      <c r="C121" s="4">
        <v>2751.85</v>
      </c>
      <c r="D121" s="22">
        <v>164.26</v>
      </c>
      <c r="E121" s="22">
        <v>145.35</v>
      </c>
      <c r="F121" s="33"/>
      <c r="G121" s="4">
        <v>2732.94</v>
      </c>
      <c r="H121" s="5"/>
      <c r="I121" s="43"/>
      <c r="K121" s="86">
        <f t="shared" si="2"/>
        <v>5503.7</v>
      </c>
      <c r="L121" s="86">
        <f t="shared" si="3"/>
        <v>5465.88</v>
      </c>
      <c r="N121">
        <v>5503.7</v>
      </c>
      <c r="O121">
        <v>5465.88</v>
      </c>
    </row>
    <row r="122" spans="1:15" ht="18" customHeight="1">
      <c r="A122" s="3" t="s">
        <v>186</v>
      </c>
      <c r="B122" s="3" t="s">
        <v>187</v>
      </c>
      <c r="C122" s="4">
        <v>2538.69</v>
      </c>
      <c r="D122" s="22">
        <v>148.27000000000001</v>
      </c>
      <c r="E122" s="22">
        <v>160.35</v>
      </c>
      <c r="F122" s="30"/>
      <c r="G122" s="4">
        <v>2550.77</v>
      </c>
      <c r="H122" s="5"/>
      <c r="I122" s="43"/>
      <c r="K122" s="86">
        <f t="shared" si="2"/>
        <v>5077.38</v>
      </c>
      <c r="L122" s="86">
        <f t="shared" si="3"/>
        <v>5101.54</v>
      </c>
      <c r="N122">
        <v>5077.38</v>
      </c>
      <c r="O122">
        <v>5101.54</v>
      </c>
    </row>
    <row r="123" spans="1:15" ht="15" customHeight="1">
      <c r="A123" s="3" t="s">
        <v>188</v>
      </c>
      <c r="B123" s="3" t="s">
        <v>189</v>
      </c>
      <c r="C123" s="4">
        <v>1575</v>
      </c>
      <c r="D123" s="22">
        <v>86.6</v>
      </c>
      <c r="E123" s="22">
        <v>200.7</v>
      </c>
      <c r="F123" s="33"/>
      <c r="G123" s="4">
        <v>1689.1</v>
      </c>
      <c r="H123" s="5"/>
      <c r="I123" s="43"/>
      <c r="K123" s="86">
        <f t="shared" si="2"/>
        <v>3150</v>
      </c>
      <c r="L123" s="86">
        <f t="shared" si="3"/>
        <v>3378.2</v>
      </c>
      <c r="N123">
        <v>3150</v>
      </c>
      <c r="O123">
        <v>3378.2</v>
      </c>
    </row>
    <row r="124" spans="1:15" ht="15.75" customHeight="1">
      <c r="A124" s="3"/>
      <c r="B124" s="8" t="s">
        <v>190</v>
      </c>
      <c r="C124" s="8"/>
      <c r="D124" s="8"/>
      <c r="E124" s="8"/>
      <c r="F124" s="33"/>
      <c r="G124" s="4"/>
      <c r="H124" s="5"/>
      <c r="I124" s="43"/>
      <c r="K124" s="86">
        <f t="shared" si="2"/>
        <v>0</v>
      </c>
      <c r="L124" s="86">
        <f t="shared" si="3"/>
        <v>0</v>
      </c>
      <c r="N124">
        <v>0</v>
      </c>
      <c r="O124">
        <v>0</v>
      </c>
    </row>
    <row r="125" spans="1:15" ht="15" customHeight="1">
      <c r="A125" s="3" t="s">
        <v>191</v>
      </c>
      <c r="B125" s="3" t="s">
        <v>192</v>
      </c>
      <c r="C125" s="4">
        <v>4854.1499999999996</v>
      </c>
      <c r="D125" s="22">
        <v>398.61</v>
      </c>
      <c r="E125" s="22">
        <v>0</v>
      </c>
      <c r="F125" s="33"/>
      <c r="G125" s="4">
        <v>4455.54</v>
      </c>
      <c r="H125" s="5"/>
      <c r="I125" s="43"/>
      <c r="K125" s="86">
        <f t="shared" si="2"/>
        <v>9708.2999999999993</v>
      </c>
      <c r="L125" s="86">
        <f t="shared" si="3"/>
        <v>8911.08</v>
      </c>
      <c r="N125">
        <v>9708.2999999999993</v>
      </c>
      <c r="O125">
        <v>8911.08</v>
      </c>
    </row>
    <row r="126" spans="1:15" ht="15.75" customHeight="1">
      <c r="A126" s="3" t="s">
        <v>193</v>
      </c>
      <c r="B126" s="3" t="s">
        <v>194</v>
      </c>
      <c r="C126" s="25">
        <v>3775.75</v>
      </c>
      <c r="D126" s="96">
        <v>275.75</v>
      </c>
      <c r="E126" s="22">
        <v>0</v>
      </c>
      <c r="F126" s="30"/>
      <c r="G126" s="4">
        <v>3500</v>
      </c>
      <c r="H126" s="5"/>
      <c r="I126" s="43"/>
      <c r="K126" s="86">
        <f t="shared" si="2"/>
        <v>7551.5</v>
      </c>
      <c r="L126" s="86">
        <f t="shared" si="3"/>
        <v>7000</v>
      </c>
      <c r="N126">
        <v>7551.5</v>
      </c>
      <c r="O126">
        <v>7000</v>
      </c>
    </row>
    <row r="127" spans="1:15" ht="13.5" customHeight="1">
      <c r="A127" s="3" t="s">
        <v>195</v>
      </c>
      <c r="B127" s="3" t="s">
        <v>196</v>
      </c>
      <c r="C127" s="4">
        <v>3990</v>
      </c>
      <c r="D127" s="22">
        <v>298.97000000000003</v>
      </c>
      <c r="E127" s="22">
        <v>0</v>
      </c>
      <c r="F127" s="33"/>
      <c r="G127" s="4">
        <v>3691.03</v>
      </c>
      <c r="H127" s="5"/>
      <c r="I127" s="43"/>
      <c r="K127" s="86">
        <f t="shared" si="2"/>
        <v>7980</v>
      </c>
      <c r="L127" s="86">
        <f t="shared" si="3"/>
        <v>7382.06</v>
      </c>
      <c r="N127">
        <v>7980</v>
      </c>
      <c r="O127">
        <v>7382.06</v>
      </c>
    </row>
    <row r="128" spans="1:15" ht="14.25" customHeight="1">
      <c r="A128" s="3"/>
      <c r="B128" s="8" t="s">
        <v>197</v>
      </c>
      <c r="C128" s="8"/>
      <c r="D128" s="8"/>
      <c r="E128" s="8"/>
      <c r="F128" s="33"/>
      <c r="G128" s="4"/>
      <c r="H128" s="5"/>
      <c r="I128" s="43"/>
      <c r="K128" s="86">
        <f t="shared" si="2"/>
        <v>0</v>
      </c>
      <c r="L128" s="86">
        <f t="shared" si="3"/>
        <v>0</v>
      </c>
      <c r="N128">
        <v>0</v>
      </c>
      <c r="O128">
        <v>0</v>
      </c>
    </row>
    <row r="129" spans="1:15" ht="16.5" customHeight="1">
      <c r="A129" s="3" t="s">
        <v>198</v>
      </c>
      <c r="B129" s="3" t="s">
        <v>53</v>
      </c>
      <c r="C129" s="4">
        <v>4854.1499999999996</v>
      </c>
      <c r="D129" s="22">
        <v>398.61</v>
      </c>
      <c r="E129" s="22">
        <v>0</v>
      </c>
      <c r="F129" s="33"/>
      <c r="G129" s="4">
        <v>4455.54</v>
      </c>
      <c r="H129" s="5"/>
      <c r="I129" s="43"/>
      <c r="K129" s="86">
        <f t="shared" si="2"/>
        <v>9708.2999999999993</v>
      </c>
      <c r="L129" s="86">
        <f t="shared" si="3"/>
        <v>8911.08</v>
      </c>
      <c r="N129">
        <v>9708.2999999999993</v>
      </c>
      <c r="O129">
        <v>8911.08</v>
      </c>
    </row>
    <row r="130" spans="1:15" ht="14.25" customHeight="1">
      <c r="A130" s="3"/>
      <c r="B130" s="8" t="s">
        <v>199</v>
      </c>
      <c r="C130" s="8"/>
      <c r="D130" s="8"/>
      <c r="E130" s="8"/>
      <c r="F130" s="33"/>
      <c r="G130" s="4"/>
      <c r="H130" s="5"/>
      <c r="I130" s="43"/>
      <c r="K130" s="86">
        <f t="shared" si="2"/>
        <v>0</v>
      </c>
      <c r="L130" s="86">
        <f t="shared" si="3"/>
        <v>0</v>
      </c>
      <c r="N130">
        <v>0</v>
      </c>
      <c r="O130">
        <v>0</v>
      </c>
    </row>
    <row r="131" spans="1:15" ht="15" customHeight="1">
      <c r="A131" s="3" t="s">
        <v>200</v>
      </c>
      <c r="B131" s="3" t="s">
        <v>201</v>
      </c>
      <c r="C131" s="4">
        <v>2878.6275000000001</v>
      </c>
      <c r="D131" s="22">
        <v>178.05</v>
      </c>
      <c r="E131" s="22">
        <v>145.35</v>
      </c>
      <c r="F131" s="30"/>
      <c r="G131" s="4">
        <v>2845.93</v>
      </c>
      <c r="H131" s="5"/>
      <c r="I131" s="43"/>
      <c r="K131" s="86">
        <f t="shared" si="2"/>
        <v>5757.2550000000001</v>
      </c>
      <c r="L131" s="86">
        <f t="shared" si="3"/>
        <v>5691.86</v>
      </c>
      <c r="N131">
        <v>5757.2550000000001</v>
      </c>
      <c r="O131">
        <v>5691.86</v>
      </c>
    </row>
    <row r="132" spans="1:15" ht="30.75" customHeight="1">
      <c r="A132" s="3" t="s">
        <v>202</v>
      </c>
      <c r="B132" s="3" t="s">
        <v>22</v>
      </c>
      <c r="C132" s="4">
        <v>2858.1525000000001</v>
      </c>
      <c r="D132" s="22">
        <v>175.82</v>
      </c>
      <c r="E132" s="22">
        <v>145.35</v>
      </c>
      <c r="F132" s="33"/>
      <c r="G132" s="4">
        <v>2827.68</v>
      </c>
      <c r="H132" s="5"/>
      <c r="I132" s="43"/>
      <c r="K132" s="86">
        <f t="shared" si="2"/>
        <v>5716.3050000000003</v>
      </c>
      <c r="L132" s="86">
        <f t="shared" si="3"/>
        <v>5655.36</v>
      </c>
      <c r="N132">
        <v>5716.3050000000003</v>
      </c>
      <c r="O132">
        <v>5655.36</v>
      </c>
    </row>
    <row r="133" spans="1:15" ht="18" customHeight="1">
      <c r="A133" s="3"/>
      <c r="B133" s="8" t="s">
        <v>203</v>
      </c>
      <c r="C133" s="8"/>
      <c r="D133" s="8"/>
      <c r="E133" s="8"/>
      <c r="F133" s="33"/>
      <c r="G133" s="4"/>
      <c r="H133" s="5"/>
      <c r="I133" s="43"/>
      <c r="K133" s="86">
        <f t="shared" si="2"/>
        <v>0</v>
      </c>
      <c r="L133" s="86">
        <f t="shared" si="3"/>
        <v>0</v>
      </c>
      <c r="N133">
        <v>0</v>
      </c>
      <c r="O133">
        <v>0</v>
      </c>
    </row>
    <row r="134" spans="1:15" ht="16.5" customHeight="1">
      <c r="A134" s="3" t="s">
        <v>204</v>
      </c>
      <c r="B134" s="3" t="s">
        <v>205</v>
      </c>
      <c r="C134" s="4">
        <v>3360</v>
      </c>
      <c r="D134" s="22">
        <v>230.42</v>
      </c>
      <c r="E134" s="22">
        <v>125.1</v>
      </c>
      <c r="F134" s="30"/>
      <c r="G134" s="4">
        <v>3254.68</v>
      </c>
      <c r="H134" s="7"/>
      <c r="I134" s="43"/>
      <c r="K134" s="86">
        <f t="shared" si="2"/>
        <v>6720</v>
      </c>
      <c r="L134" s="86">
        <f t="shared" si="3"/>
        <v>6509.36</v>
      </c>
      <c r="N134">
        <v>6720</v>
      </c>
      <c r="O134">
        <v>6509.36</v>
      </c>
    </row>
    <row r="135" spans="1:15" ht="22.5" customHeight="1">
      <c r="A135" s="3" t="s">
        <v>206</v>
      </c>
      <c r="B135" s="16" t="s">
        <v>207</v>
      </c>
      <c r="C135" s="4">
        <v>1016.87</v>
      </c>
      <c r="D135" s="22">
        <v>50.88</v>
      </c>
      <c r="E135" s="22">
        <v>200.7</v>
      </c>
      <c r="F135" s="30"/>
      <c r="G135" s="4">
        <v>1166.5999999999999</v>
      </c>
      <c r="H135" s="7"/>
      <c r="I135" s="43"/>
      <c r="K135" s="86">
        <f t="shared" si="2"/>
        <v>2033.74</v>
      </c>
      <c r="L135" s="86">
        <f t="shared" si="3"/>
        <v>2333.1999999999998</v>
      </c>
      <c r="N135">
        <v>2033.74</v>
      </c>
      <c r="O135">
        <v>2333.1999999999998</v>
      </c>
    </row>
    <row r="136" spans="1:15" ht="27" customHeight="1">
      <c r="A136" s="11" t="s">
        <v>328</v>
      </c>
      <c r="B136" s="18" t="s">
        <v>208</v>
      </c>
      <c r="C136" s="4">
        <v>1016.87</v>
      </c>
      <c r="D136" s="22">
        <v>50.88</v>
      </c>
      <c r="E136" s="22">
        <v>200.7</v>
      </c>
      <c r="F136" s="30"/>
      <c r="G136" s="4">
        <v>1166.69</v>
      </c>
      <c r="H136" s="7"/>
      <c r="I136" s="43"/>
      <c r="K136" s="86">
        <f t="shared" ref="K136:K159" si="4">C136*2</f>
        <v>2033.74</v>
      </c>
      <c r="L136" s="86">
        <f t="shared" ref="L136:L159" si="5">G136*2</f>
        <v>2333.38</v>
      </c>
      <c r="N136">
        <v>2033.74</v>
      </c>
      <c r="O136">
        <v>2333.38</v>
      </c>
    </row>
    <row r="137" spans="1:15" ht="26.25" customHeight="1">
      <c r="A137" s="3" t="s">
        <v>209</v>
      </c>
      <c r="B137" s="16" t="s">
        <v>210</v>
      </c>
      <c r="C137" s="4">
        <v>525</v>
      </c>
      <c r="D137" s="22">
        <v>19.399999999999999</v>
      </c>
      <c r="E137" s="22">
        <v>200.85</v>
      </c>
      <c r="F137" s="30"/>
      <c r="G137" s="4">
        <v>706.45</v>
      </c>
      <c r="H137" s="5"/>
      <c r="I137" s="43"/>
      <c r="K137" s="86">
        <f t="shared" si="4"/>
        <v>1050</v>
      </c>
      <c r="L137" s="86">
        <f t="shared" si="5"/>
        <v>1412.9</v>
      </c>
      <c r="N137">
        <v>1050</v>
      </c>
      <c r="O137">
        <v>1412.9</v>
      </c>
    </row>
    <row r="138" spans="1:15" ht="24" customHeight="1">
      <c r="A138" s="3" t="s">
        <v>211</v>
      </c>
      <c r="B138" s="16" t="s">
        <v>212</v>
      </c>
      <c r="C138" s="4">
        <v>2100</v>
      </c>
      <c r="D138" s="22">
        <v>120.2</v>
      </c>
      <c r="E138" s="22">
        <v>188.7</v>
      </c>
      <c r="F138" s="33"/>
      <c r="G138" s="4">
        <v>2168.5</v>
      </c>
      <c r="H138" s="5"/>
      <c r="I138" s="43"/>
      <c r="K138" s="86">
        <f t="shared" si="4"/>
        <v>4200</v>
      </c>
      <c r="L138" s="86">
        <f t="shared" si="5"/>
        <v>4337</v>
      </c>
      <c r="N138">
        <v>4200</v>
      </c>
      <c r="O138">
        <v>4337</v>
      </c>
    </row>
    <row r="139" spans="1:15" ht="18" customHeight="1">
      <c r="A139" s="3" t="s">
        <v>213</v>
      </c>
      <c r="B139" s="16" t="s">
        <v>214</v>
      </c>
      <c r="C139" s="4">
        <v>1019.02</v>
      </c>
      <c r="D139" s="22">
        <v>51.01</v>
      </c>
      <c r="E139" s="22">
        <v>200.7</v>
      </c>
      <c r="F139" s="85"/>
      <c r="G139" s="4">
        <v>1168.71</v>
      </c>
      <c r="H139" s="84"/>
      <c r="I139" s="43"/>
      <c r="K139" s="86">
        <f t="shared" si="4"/>
        <v>2038.04</v>
      </c>
      <c r="L139" s="86">
        <f t="shared" si="5"/>
        <v>2337.42</v>
      </c>
      <c r="N139">
        <v>2038.04</v>
      </c>
      <c r="O139">
        <v>2337.42</v>
      </c>
    </row>
    <row r="140" spans="1:15" ht="27" customHeight="1">
      <c r="A140" s="3" t="s">
        <v>215</v>
      </c>
      <c r="B140" s="16" t="s">
        <v>216</v>
      </c>
      <c r="C140" s="4">
        <v>1016.87</v>
      </c>
      <c r="D140" s="22">
        <v>50.88</v>
      </c>
      <c r="E140" s="22">
        <v>200.7</v>
      </c>
      <c r="F140" s="33"/>
      <c r="G140" s="4">
        <v>1166.69</v>
      </c>
      <c r="H140" s="6"/>
      <c r="I140" s="43"/>
      <c r="K140" s="86">
        <f t="shared" si="4"/>
        <v>2033.74</v>
      </c>
      <c r="L140" s="86">
        <f t="shared" si="5"/>
        <v>2333.38</v>
      </c>
      <c r="N140">
        <v>2033.74</v>
      </c>
      <c r="O140">
        <v>2333.38</v>
      </c>
    </row>
    <row r="141" spans="1:15" ht="27" customHeight="1">
      <c r="A141" s="3" t="s">
        <v>311</v>
      </c>
      <c r="B141" s="16" t="s">
        <v>312</v>
      </c>
      <c r="C141" s="4">
        <v>2100</v>
      </c>
      <c r="D141" s="22">
        <v>120.2</v>
      </c>
      <c r="E141" s="22">
        <v>188.7</v>
      </c>
      <c r="F141" s="43"/>
      <c r="G141" s="4">
        <v>1168.71</v>
      </c>
      <c r="H141" s="43"/>
      <c r="I141" s="43"/>
      <c r="K141" s="86">
        <f t="shared" si="4"/>
        <v>4200</v>
      </c>
      <c r="L141" s="86">
        <f t="shared" si="5"/>
        <v>2337.42</v>
      </c>
      <c r="N141">
        <v>4200</v>
      </c>
      <c r="O141">
        <v>2337.42</v>
      </c>
    </row>
    <row r="142" spans="1:15" ht="24.75" customHeight="1">
      <c r="A142" s="3"/>
      <c r="B142" s="8" t="s">
        <v>217</v>
      </c>
      <c r="C142" s="8"/>
      <c r="D142" s="8"/>
      <c r="E142" s="8"/>
      <c r="F142" s="33"/>
      <c r="G142" s="4"/>
      <c r="H142" s="5"/>
      <c r="I142" s="43"/>
      <c r="K142" s="86">
        <f t="shared" si="4"/>
        <v>0</v>
      </c>
      <c r="L142" s="86">
        <f t="shared" si="5"/>
        <v>0</v>
      </c>
      <c r="N142">
        <v>0</v>
      </c>
      <c r="O142">
        <v>0</v>
      </c>
    </row>
    <row r="143" spans="1:15" ht="21" customHeight="1">
      <c r="A143" s="3" t="s">
        <v>218</v>
      </c>
      <c r="B143" s="3" t="s">
        <v>61</v>
      </c>
      <c r="C143" s="4">
        <v>2858.1525000000001</v>
      </c>
      <c r="D143" s="22">
        <v>175.82</v>
      </c>
      <c r="E143" s="22">
        <v>145.35</v>
      </c>
      <c r="F143" s="30"/>
      <c r="G143" s="4">
        <v>2827.68</v>
      </c>
      <c r="H143" s="5"/>
      <c r="I143" s="43"/>
      <c r="K143" s="86">
        <f t="shared" si="4"/>
        <v>5716.3050000000003</v>
      </c>
      <c r="L143" s="86">
        <f t="shared" si="5"/>
        <v>5655.36</v>
      </c>
      <c r="N143">
        <v>5716.3050000000003</v>
      </c>
      <c r="O143">
        <v>5655.36</v>
      </c>
    </row>
    <row r="144" spans="1:15" ht="17.25" customHeight="1">
      <c r="A144" s="3" t="s">
        <v>219</v>
      </c>
      <c r="B144" s="3" t="s">
        <v>220</v>
      </c>
      <c r="C144" s="4">
        <v>3442</v>
      </c>
      <c r="D144" s="22">
        <v>239.34</v>
      </c>
      <c r="E144" s="22">
        <v>125.1</v>
      </c>
      <c r="F144" s="33"/>
      <c r="G144" s="4">
        <v>3327.76</v>
      </c>
      <c r="H144" s="5"/>
      <c r="I144" s="43"/>
      <c r="K144" s="86">
        <f t="shared" si="4"/>
        <v>6884</v>
      </c>
      <c r="L144" s="86">
        <f t="shared" si="5"/>
        <v>6655.52</v>
      </c>
      <c r="N144">
        <v>6884</v>
      </c>
      <c r="O144">
        <v>6655.52</v>
      </c>
    </row>
    <row r="145" spans="1:15" ht="20.25" customHeight="1">
      <c r="A145" s="3"/>
      <c r="B145" s="8" t="s">
        <v>221</v>
      </c>
      <c r="C145" s="8"/>
      <c r="D145" s="8"/>
      <c r="E145" s="8"/>
      <c r="F145" s="33"/>
      <c r="G145" s="4"/>
      <c r="H145" s="5"/>
      <c r="I145" s="43"/>
      <c r="K145" s="86">
        <f t="shared" si="4"/>
        <v>0</v>
      </c>
      <c r="L145" s="86">
        <f t="shared" si="5"/>
        <v>0</v>
      </c>
      <c r="N145">
        <v>0</v>
      </c>
      <c r="O145">
        <v>0</v>
      </c>
    </row>
    <row r="146" spans="1:15" ht="15" customHeight="1">
      <c r="A146" s="3" t="s">
        <v>222</v>
      </c>
      <c r="B146" s="3" t="s">
        <v>223</v>
      </c>
      <c r="C146" s="4">
        <v>2858.1525000000001</v>
      </c>
      <c r="D146" s="22">
        <v>175.82</v>
      </c>
      <c r="E146" s="22">
        <v>145.35</v>
      </c>
      <c r="F146" s="33"/>
      <c r="G146" s="4">
        <v>2827.68</v>
      </c>
      <c r="H146" s="5"/>
      <c r="I146" s="43"/>
      <c r="K146" s="86">
        <f t="shared" si="4"/>
        <v>5716.3050000000003</v>
      </c>
      <c r="L146" s="86">
        <f t="shared" si="5"/>
        <v>5655.36</v>
      </c>
      <c r="N146">
        <v>5716.3050000000003</v>
      </c>
      <c r="O146">
        <v>5655.36</v>
      </c>
    </row>
    <row r="147" spans="1:15" ht="23.25" customHeight="1">
      <c r="A147" s="3" t="s">
        <v>224</v>
      </c>
      <c r="B147" s="3" t="s">
        <v>225</v>
      </c>
      <c r="C147" s="4">
        <v>1590.75</v>
      </c>
      <c r="D147" s="22">
        <v>87.61</v>
      </c>
      <c r="E147" s="22">
        <v>200.7</v>
      </c>
      <c r="F147" s="33"/>
      <c r="G147" s="4">
        <v>1703.84</v>
      </c>
      <c r="H147" s="5"/>
      <c r="I147" s="43"/>
      <c r="K147" s="86">
        <f t="shared" si="4"/>
        <v>3181.5</v>
      </c>
      <c r="L147" s="86">
        <f t="shared" si="5"/>
        <v>3407.68</v>
      </c>
      <c r="N147">
        <v>3181.5</v>
      </c>
      <c r="O147">
        <v>3407.68</v>
      </c>
    </row>
    <row r="148" spans="1:15" ht="24.75" customHeight="1">
      <c r="A148" s="3"/>
      <c r="B148" s="20" t="s">
        <v>226</v>
      </c>
      <c r="C148" s="20"/>
      <c r="D148" s="20"/>
      <c r="E148" s="20"/>
      <c r="F148" s="33"/>
      <c r="G148" s="4"/>
      <c r="H148" s="5"/>
      <c r="I148" s="43"/>
      <c r="K148" s="86">
        <f t="shared" si="4"/>
        <v>0</v>
      </c>
      <c r="L148" s="86">
        <f t="shared" si="5"/>
        <v>0</v>
      </c>
      <c r="N148">
        <v>0</v>
      </c>
      <c r="O148">
        <v>0</v>
      </c>
    </row>
    <row r="149" spans="1:15" ht="18.75" customHeight="1">
      <c r="A149" s="3" t="s">
        <v>227</v>
      </c>
      <c r="B149" s="3" t="s">
        <v>53</v>
      </c>
      <c r="C149" s="4">
        <v>3255</v>
      </c>
      <c r="D149" s="22">
        <v>219</v>
      </c>
      <c r="E149" s="22">
        <v>125.1</v>
      </c>
      <c r="F149" s="33"/>
      <c r="G149" s="4">
        <v>3161.1</v>
      </c>
      <c r="H149" s="5"/>
      <c r="I149" s="43"/>
      <c r="K149" s="86">
        <f t="shared" si="4"/>
        <v>6510</v>
      </c>
      <c r="L149" s="86">
        <f t="shared" si="5"/>
        <v>6322.2</v>
      </c>
      <c r="N149">
        <v>6510</v>
      </c>
      <c r="O149">
        <v>6322.2</v>
      </c>
    </row>
    <row r="150" spans="1:15" ht="18.75" customHeight="1">
      <c r="A150" s="3"/>
      <c r="B150" s="8" t="s">
        <v>228</v>
      </c>
      <c r="C150" s="8"/>
      <c r="D150" s="8"/>
      <c r="E150" s="8"/>
      <c r="F150" s="33"/>
      <c r="G150" s="4"/>
      <c r="H150" s="5"/>
      <c r="I150" s="43"/>
      <c r="K150" s="86">
        <f t="shared" si="4"/>
        <v>0</v>
      </c>
      <c r="L150" s="86">
        <f t="shared" si="5"/>
        <v>0</v>
      </c>
      <c r="N150">
        <v>0</v>
      </c>
      <c r="O150">
        <v>0</v>
      </c>
    </row>
    <row r="151" spans="1:15" ht="16.5" customHeight="1">
      <c r="A151" s="3" t="s">
        <v>229</v>
      </c>
      <c r="B151" s="3" t="s">
        <v>230</v>
      </c>
      <c r="C151" s="4">
        <v>1929.5</v>
      </c>
      <c r="D151" s="22">
        <v>0</v>
      </c>
      <c r="E151" s="22">
        <v>0</v>
      </c>
      <c r="F151" s="33"/>
      <c r="G151" s="4">
        <v>1929.5</v>
      </c>
      <c r="H151" s="5"/>
      <c r="I151" s="43"/>
      <c r="K151" s="86">
        <f t="shared" si="4"/>
        <v>3859</v>
      </c>
      <c r="L151" s="86">
        <f t="shared" si="5"/>
        <v>3859</v>
      </c>
      <c r="N151">
        <v>3859</v>
      </c>
      <c r="O151">
        <v>3859</v>
      </c>
    </row>
    <row r="152" spans="1:15" ht="15" customHeight="1">
      <c r="A152" s="3" t="s">
        <v>231</v>
      </c>
      <c r="B152" s="3" t="s">
        <v>230</v>
      </c>
      <c r="C152" s="4">
        <v>1337</v>
      </c>
      <c r="D152" s="22">
        <v>0</v>
      </c>
      <c r="E152" s="22">
        <v>0</v>
      </c>
      <c r="F152" s="33"/>
      <c r="G152" s="4">
        <v>1337</v>
      </c>
      <c r="H152" s="5"/>
      <c r="I152" s="43"/>
      <c r="K152" s="86">
        <f t="shared" si="4"/>
        <v>2674</v>
      </c>
      <c r="L152" s="86">
        <f t="shared" si="5"/>
        <v>2674</v>
      </c>
      <c r="N152">
        <v>2674</v>
      </c>
      <c r="O152">
        <v>2674</v>
      </c>
    </row>
    <row r="153" spans="1:15" ht="21" customHeight="1">
      <c r="A153" s="3" t="s">
        <v>232</v>
      </c>
      <c r="B153" s="3" t="s">
        <v>230</v>
      </c>
      <c r="C153" s="4">
        <v>2160</v>
      </c>
      <c r="D153" s="22">
        <v>0</v>
      </c>
      <c r="E153" s="22">
        <v>0</v>
      </c>
      <c r="F153" s="33"/>
      <c r="G153" s="4">
        <v>2160</v>
      </c>
      <c r="H153" s="5"/>
      <c r="I153" s="43"/>
      <c r="K153" s="86">
        <f t="shared" si="4"/>
        <v>4320</v>
      </c>
      <c r="L153" s="86">
        <f t="shared" si="5"/>
        <v>4320</v>
      </c>
      <c r="N153">
        <v>4320</v>
      </c>
      <c r="O153">
        <v>4320</v>
      </c>
    </row>
    <row r="154" spans="1:15" ht="17.25" customHeight="1">
      <c r="A154" s="3" t="s">
        <v>233</v>
      </c>
      <c r="B154" s="3" t="s">
        <v>230</v>
      </c>
      <c r="C154" s="4">
        <v>661</v>
      </c>
      <c r="D154" s="22">
        <v>0</v>
      </c>
      <c r="E154" s="22">
        <v>0</v>
      </c>
      <c r="F154" s="30"/>
      <c r="G154" s="4">
        <v>661</v>
      </c>
      <c r="H154" s="5"/>
      <c r="I154" s="43"/>
      <c r="K154" s="86">
        <f t="shared" si="4"/>
        <v>1322</v>
      </c>
      <c r="L154" s="86">
        <f t="shared" si="5"/>
        <v>1322</v>
      </c>
      <c r="N154">
        <v>1322</v>
      </c>
      <c r="O154">
        <v>1322</v>
      </c>
    </row>
    <row r="155" spans="1:15" ht="13.5" customHeight="1">
      <c r="A155" s="3" t="s">
        <v>234</v>
      </c>
      <c r="B155" s="3" t="s">
        <v>230</v>
      </c>
      <c r="C155" s="4">
        <v>2474.5</v>
      </c>
      <c r="D155" s="22">
        <v>0</v>
      </c>
      <c r="E155" s="22">
        <v>0</v>
      </c>
      <c r="F155" s="33"/>
      <c r="G155" s="4">
        <v>2474.5</v>
      </c>
      <c r="H155" s="5"/>
      <c r="I155" s="43"/>
      <c r="K155" s="86">
        <f t="shared" si="4"/>
        <v>4949</v>
      </c>
      <c r="L155" s="86">
        <f t="shared" si="5"/>
        <v>4949</v>
      </c>
      <c r="N155">
        <v>4949</v>
      </c>
      <c r="O155">
        <v>4949</v>
      </c>
    </row>
    <row r="156" spans="1:15" ht="18.75" customHeight="1">
      <c r="A156" s="3" t="s">
        <v>235</v>
      </c>
      <c r="B156" s="3" t="s">
        <v>230</v>
      </c>
      <c r="C156" s="4">
        <v>1080</v>
      </c>
      <c r="D156" s="22">
        <v>0</v>
      </c>
      <c r="E156" s="22">
        <v>0</v>
      </c>
      <c r="F156" s="33"/>
      <c r="G156" s="4">
        <v>1080</v>
      </c>
      <c r="H156" s="5"/>
      <c r="I156" s="43"/>
      <c r="K156" s="86">
        <f t="shared" si="4"/>
        <v>2160</v>
      </c>
      <c r="L156" s="86">
        <f t="shared" si="5"/>
        <v>2160</v>
      </c>
      <c r="N156">
        <v>2160</v>
      </c>
      <c r="O156">
        <v>2160</v>
      </c>
    </row>
    <row r="157" spans="1:15" ht="15.75" customHeight="1">
      <c r="A157" s="3" t="s">
        <v>236</v>
      </c>
      <c r="B157" s="3" t="s">
        <v>230</v>
      </c>
      <c r="C157" s="4">
        <v>3999.69</v>
      </c>
      <c r="D157" s="22">
        <v>0</v>
      </c>
      <c r="E157" s="22">
        <v>0</v>
      </c>
      <c r="F157" s="33"/>
      <c r="G157" s="4">
        <v>3999.69</v>
      </c>
      <c r="H157" s="5"/>
      <c r="I157" s="43"/>
      <c r="K157" s="86">
        <f t="shared" si="4"/>
        <v>7999.38</v>
      </c>
      <c r="L157" s="86">
        <f t="shared" si="5"/>
        <v>7999.38</v>
      </c>
      <c r="N157">
        <v>7999.38</v>
      </c>
      <c r="O157">
        <v>7999.38</v>
      </c>
    </row>
    <row r="158" spans="1:15" ht="15" customHeight="1">
      <c r="A158" s="3" t="s">
        <v>237</v>
      </c>
      <c r="B158" s="3" t="s">
        <v>230</v>
      </c>
      <c r="C158" s="4">
        <v>2692.64</v>
      </c>
      <c r="D158" s="22">
        <v>0</v>
      </c>
      <c r="E158" s="22">
        <v>0</v>
      </c>
      <c r="F158" s="33"/>
      <c r="G158" s="4">
        <v>2692.64</v>
      </c>
      <c r="H158" s="5"/>
      <c r="I158" s="43"/>
      <c r="K158" s="86">
        <f t="shared" si="4"/>
        <v>5385.28</v>
      </c>
      <c r="L158" s="86">
        <f t="shared" si="5"/>
        <v>5385.28</v>
      </c>
      <c r="N158">
        <v>5385.28</v>
      </c>
      <c r="O158">
        <v>5385.28</v>
      </c>
    </row>
    <row r="159" spans="1:15" ht="12.75" customHeight="1">
      <c r="A159" s="3" t="s">
        <v>238</v>
      </c>
      <c r="B159" s="3" t="s">
        <v>230</v>
      </c>
      <c r="C159" s="4">
        <v>2902.65</v>
      </c>
      <c r="D159" s="22">
        <v>0</v>
      </c>
      <c r="E159" s="22">
        <v>0</v>
      </c>
      <c r="F159" s="33"/>
      <c r="G159" s="4">
        <v>2902.65</v>
      </c>
      <c r="H159" s="5"/>
      <c r="I159" s="43"/>
      <c r="K159" s="86">
        <f t="shared" si="4"/>
        <v>5805.3</v>
      </c>
      <c r="L159" s="86">
        <f t="shared" si="5"/>
        <v>5805.3</v>
      </c>
      <c r="N159">
        <v>5805.3</v>
      </c>
      <c r="O159">
        <v>5805.3</v>
      </c>
    </row>
    <row r="160" spans="1:15">
      <c r="A160" s="27"/>
      <c r="B160" s="14" t="s">
        <v>331</v>
      </c>
      <c r="C160" s="21"/>
      <c r="D160" s="92">
        <f>SUM(D6:D159)</f>
        <v>39032.869999999988</v>
      </c>
      <c r="E160" s="92">
        <f>SUM(E6:E159)</f>
        <v>14524.35000000002</v>
      </c>
      <c r="F160" s="93"/>
      <c r="G160" s="94">
        <f>SUM(G7:G159)</f>
        <v>426300.70999999979</v>
      </c>
      <c r="H160" s="13"/>
    </row>
    <row r="161" spans="7:9" ht="12.75" customHeight="1">
      <c r="G161" s="86">
        <f>G160-600</f>
        <v>425700.70999999979</v>
      </c>
    </row>
    <row r="168" spans="7:9">
      <c r="I168" s="91">
        <f>426300.71+92275.92+77702.99</f>
        <v>596279.62</v>
      </c>
    </row>
    <row r="169" spans="7:9">
      <c r="I169" s="91">
        <f>153662.47-I168</f>
        <v>-442617.15</v>
      </c>
    </row>
    <row r="170" spans="7:9">
      <c r="I170" s="91">
        <f>42617.15-296065.5</f>
        <v>-253448.35</v>
      </c>
    </row>
  </sheetData>
  <autoFilter ref="A6:H16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5"/>
  <sheetViews>
    <sheetView tabSelected="1" topLeftCell="A4" workbookViewId="0">
      <selection activeCell="G7" sqref="G7"/>
    </sheetView>
  </sheetViews>
  <sheetFormatPr baseColWidth="10" defaultRowHeight="15"/>
  <cols>
    <col min="1" max="1" width="39.85546875" customWidth="1"/>
    <col min="2" max="2" width="2.85546875" customWidth="1"/>
    <col min="3" max="3" width="21.7109375" customWidth="1"/>
    <col min="4" max="4" width="19" customWidth="1"/>
    <col min="5" max="5" width="3" customWidth="1"/>
    <col min="6" max="6" width="3.42578125" customWidth="1"/>
    <col min="7" max="7" width="17.28515625" customWidth="1"/>
    <col min="8" max="8" width="2.140625" customWidth="1"/>
    <col min="9" max="9" width="2.42578125" customWidth="1"/>
    <col min="12" max="12" width="6.7109375" customWidth="1"/>
  </cols>
  <sheetData>
    <row r="1" spans="1:14" ht="23.25">
      <c r="A1" s="1" t="s">
        <v>0</v>
      </c>
    </row>
    <row r="2" spans="1:14">
      <c r="A2" s="2" t="s">
        <v>1</v>
      </c>
    </row>
    <row r="3" spans="1:14">
      <c r="A3" s="2" t="s">
        <v>2</v>
      </c>
    </row>
    <row r="4" spans="1:14">
      <c r="A4" s="2" t="s">
        <v>327</v>
      </c>
    </row>
    <row r="5" spans="1:14" ht="15.75" thickBot="1">
      <c r="A5" s="2" t="s">
        <v>243</v>
      </c>
    </row>
    <row r="6" spans="1:14" ht="19.5" customHeight="1">
      <c r="A6" s="72" t="s">
        <v>3</v>
      </c>
      <c r="B6" s="73" t="s">
        <v>244</v>
      </c>
      <c r="C6" s="74" t="s">
        <v>4</v>
      </c>
      <c r="D6" s="74" t="s">
        <v>265</v>
      </c>
      <c r="E6" s="74" t="s">
        <v>266</v>
      </c>
      <c r="F6" s="74" t="s">
        <v>267</v>
      </c>
      <c r="G6" s="73" t="s">
        <v>245</v>
      </c>
      <c r="H6" s="75" t="s">
        <v>5</v>
      </c>
    </row>
    <row r="7" spans="1:14" ht="26.25" customHeight="1">
      <c r="A7" s="60" t="s">
        <v>246</v>
      </c>
      <c r="B7" s="42"/>
      <c r="C7" s="12" t="s">
        <v>247</v>
      </c>
      <c r="D7" s="53">
        <v>8409.7099999999991</v>
      </c>
      <c r="E7" s="54">
        <v>1085.28</v>
      </c>
      <c r="F7" s="54">
        <v>0</v>
      </c>
      <c r="G7" s="54">
        <v>7324.43</v>
      </c>
      <c r="H7" s="61"/>
      <c r="J7" s="86">
        <f>D7*2</f>
        <v>16819.419999999998</v>
      </c>
      <c r="K7" s="86">
        <f>G7*2</f>
        <v>14648.86</v>
      </c>
      <c r="M7">
        <v>16819.419999999998</v>
      </c>
      <c r="N7">
        <v>14648.86</v>
      </c>
    </row>
    <row r="8" spans="1:14" ht="23.25" customHeight="1">
      <c r="A8" s="60"/>
      <c r="B8" s="42"/>
      <c r="C8" s="12" t="s">
        <v>248</v>
      </c>
      <c r="D8" s="53">
        <v>4882.5</v>
      </c>
      <c r="E8" s="54">
        <v>403.15</v>
      </c>
      <c r="F8" s="54">
        <v>0</v>
      </c>
      <c r="G8" s="54">
        <v>4479.3500000000004</v>
      </c>
      <c r="H8" s="61"/>
      <c r="J8" s="86">
        <f t="shared" ref="J8:J32" si="0">D8*2</f>
        <v>9765</v>
      </c>
      <c r="K8" s="86">
        <f t="shared" ref="K8:K32" si="1">G8*2</f>
        <v>8958.7000000000007</v>
      </c>
      <c r="M8">
        <v>9765</v>
      </c>
      <c r="N8">
        <v>8958.7000000000007</v>
      </c>
    </row>
    <row r="9" spans="1:14" ht="18.75" customHeight="1">
      <c r="A9" s="60"/>
      <c r="B9" s="42"/>
      <c r="C9" s="12" t="s">
        <v>249</v>
      </c>
      <c r="D9" s="53">
        <v>3990</v>
      </c>
      <c r="E9" s="54">
        <v>298.97000000000003</v>
      </c>
      <c r="F9" s="54">
        <v>0</v>
      </c>
      <c r="G9" s="53">
        <v>3691.03</v>
      </c>
      <c r="H9" s="61"/>
      <c r="J9" s="86">
        <f t="shared" si="0"/>
        <v>7980</v>
      </c>
      <c r="K9" s="86">
        <f t="shared" si="1"/>
        <v>7382.06</v>
      </c>
      <c r="M9">
        <v>7980</v>
      </c>
      <c r="N9">
        <v>7382.06</v>
      </c>
    </row>
    <row r="10" spans="1:14" ht="18" customHeight="1">
      <c r="A10" s="60"/>
      <c r="B10" s="42"/>
      <c r="C10" s="12" t="s">
        <v>249</v>
      </c>
      <c r="D10" s="53">
        <v>3990</v>
      </c>
      <c r="E10" s="54">
        <v>298.97000000000003</v>
      </c>
      <c r="F10" s="54">
        <v>0</v>
      </c>
      <c r="G10" s="53">
        <v>3691.03</v>
      </c>
      <c r="H10" s="61"/>
      <c r="J10" s="86">
        <f t="shared" si="0"/>
        <v>7980</v>
      </c>
      <c r="K10" s="86">
        <f t="shared" si="1"/>
        <v>7382.06</v>
      </c>
      <c r="M10">
        <v>7980</v>
      </c>
      <c r="N10">
        <v>7382.06</v>
      </c>
    </row>
    <row r="11" spans="1:14" ht="19.5" customHeight="1">
      <c r="A11" s="62"/>
      <c r="B11" s="51"/>
      <c r="C11" s="3" t="s">
        <v>249</v>
      </c>
      <c r="D11" s="53">
        <v>3990</v>
      </c>
      <c r="E11" s="53">
        <v>298.97000000000003</v>
      </c>
      <c r="F11" s="53">
        <v>0</v>
      </c>
      <c r="G11" s="53">
        <v>3691.03</v>
      </c>
      <c r="H11" s="61"/>
      <c r="J11" s="86">
        <f t="shared" si="0"/>
        <v>7980</v>
      </c>
      <c r="K11" s="86">
        <f t="shared" si="1"/>
        <v>7382.06</v>
      </c>
      <c r="M11">
        <v>7980</v>
      </c>
      <c r="N11">
        <v>7382.06</v>
      </c>
    </row>
    <row r="12" spans="1:14" ht="18.75" customHeight="1">
      <c r="A12" s="62"/>
      <c r="B12" s="42"/>
      <c r="C12" s="12" t="s">
        <v>249</v>
      </c>
      <c r="D12" s="53">
        <v>3990</v>
      </c>
      <c r="E12" s="54">
        <v>298.97000000000003</v>
      </c>
      <c r="F12" s="54">
        <v>0</v>
      </c>
      <c r="G12" s="53">
        <v>3691.03</v>
      </c>
      <c r="H12" s="61"/>
      <c r="J12" s="86">
        <f t="shared" si="0"/>
        <v>7980</v>
      </c>
      <c r="K12" s="86">
        <f t="shared" si="1"/>
        <v>7382.06</v>
      </c>
      <c r="M12">
        <v>7980</v>
      </c>
      <c r="N12">
        <v>7382.06</v>
      </c>
    </row>
    <row r="13" spans="1:14" ht="15" customHeight="1">
      <c r="A13" s="60"/>
      <c r="B13" s="42"/>
      <c r="C13" s="12" t="s">
        <v>249</v>
      </c>
      <c r="D13" s="53">
        <v>3990</v>
      </c>
      <c r="E13" s="54">
        <v>298.97000000000003</v>
      </c>
      <c r="F13" s="54">
        <v>0</v>
      </c>
      <c r="G13" s="53">
        <v>3691.03</v>
      </c>
      <c r="H13" s="61"/>
      <c r="J13" s="86">
        <f t="shared" si="0"/>
        <v>7980</v>
      </c>
      <c r="K13" s="86">
        <f t="shared" si="1"/>
        <v>7382.06</v>
      </c>
      <c r="M13">
        <v>7980</v>
      </c>
      <c r="N13">
        <v>7382.06</v>
      </c>
    </row>
    <row r="14" spans="1:14" ht="16.5" customHeight="1">
      <c r="A14" s="60"/>
      <c r="B14" s="42"/>
      <c r="C14" s="12" t="s">
        <v>249</v>
      </c>
      <c r="D14" s="53">
        <v>3990</v>
      </c>
      <c r="E14" s="54">
        <v>298.97000000000003</v>
      </c>
      <c r="F14" s="54">
        <v>0</v>
      </c>
      <c r="G14" s="53">
        <v>3691.03</v>
      </c>
      <c r="H14" s="61"/>
      <c r="J14" s="86">
        <f t="shared" si="0"/>
        <v>7980</v>
      </c>
      <c r="K14" s="86">
        <f t="shared" si="1"/>
        <v>7382.06</v>
      </c>
      <c r="M14">
        <v>7980</v>
      </c>
      <c r="N14">
        <v>7382.06</v>
      </c>
    </row>
    <row r="15" spans="1:14" ht="17.25" customHeight="1">
      <c r="A15" s="60"/>
      <c r="B15" s="42"/>
      <c r="C15" s="12" t="s">
        <v>249</v>
      </c>
      <c r="D15" s="53">
        <v>3990</v>
      </c>
      <c r="E15" s="54">
        <v>298.97000000000003</v>
      </c>
      <c r="F15" s="54">
        <v>0</v>
      </c>
      <c r="G15" s="53">
        <v>3691.03</v>
      </c>
      <c r="H15" s="61"/>
      <c r="J15" s="86">
        <f t="shared" si="0"/>
        <v>7980</v>
      </c>
      <c r="K15" s="86">
        <f t="shared" si="1"/>
        <v>7382.06</v>
      </c>
      <c r="M15">
        <v>7980</v>
      </c>
      <c r="N15">
        <v>7382.06</v>
      </c>
    </row>
    <row r="16" spans="1:14" ht="17.25" customHeight="1">
      <c r="A16" s="62"/>
      <c r="B16" s="42"/>
      <c r="C16" s="3" t="s">
        <v>249</v>
      </c>
      <c r="D16" s="53">
        <v>3990</v>
      </c>
      <c r="E16" s="54">
        <v>298.97000000000003</v>
      </c>
      <c r="F16" s="54">
        <v>0</v>
      </c>
      <c r="G16" s="53">
        <v>3691.03</v>
      </c>
      <c r="H16" s="61"/>
      <c r="J16" s="86">
        <f t="shared" si="0"/>
        <v>7980</v>
      </c>
      <c r="K16" s="86">
        <f t="shared" si="1"/>
        <v>7382.06</v>
      </c>
      <c r="M16">
        <v>7980</v>
      </c>
      <c r="N16">
        <v>7382.06</v>
      </c>
    </row>
    <row r="17" spans="1:14" ht="15.75" customHeight="1">
      <c r="A17" s="60"/>
      <c r="B17" s="42"/>
      <c r="C17" s="12" t="s">
        <v>250</v>
      </c>
      <c r="D17" s="53">
        <v>4672.5</v>
      </c>
      <c r="E17" s="54">
        <v>373.22</v>
      </c>
      <c r="F17" s="54">
        <v>0</v>
      </c>
      <c r="G17" s="54">
        <v>4299.28</v>
      </c>
      <c r="H17" s="61"/>
      <c r="J17" s="86">
        <f>D17*2</f>
        <v>9345</v>
      </c>
      <c r="K17" s="86">
        <f t="shared" si="1"/>
        <v>8598.56</v>
      </c>
      <c r="M17">
        <v>9345</v>
      </c>
      <c r="N17">
        <v>8598.56</v>
      </c>
    </row>
    <row r="18" spans="1:14" ht="20.25" customHeight="1">
      <c r="A18" s="60"/>
      <c r="B18" s="42"/>
      <c r="C18" s="12" t="s">
        <v>249</v>
      </c>
      <c r="D18" s="53">
        <v>3990</v>
      </c>
      <c r="E18" s="54">
        <v>298.97000000000003</v>
      </c>
      <c r="F18" s="54">
        <v>0</v>
      </c>
      <c r="G18" s="54">
        <v>3691.03</v>
      </c>
      <c r="H18" s="63"/>
      <c r="J18" s="86">
        <f t="shared" si="0"/>
        <v>7980</v>
      </c>
      <c r="K18" s="86">
        <f t="shared" si="1"/>
        <v>7382.06</v>
      </c>
      <c r="M18">
        <v>7980</v>
      </c>
      <c r="N18">
        <v>7382.06</v>
      </c>
    </row>
    <row r="19" spans="1:14" ht="21" customHeight="1">
      <c r="A19" s="60"/>
      <c r="B19" s="64"/>
      <c r="C19" s="12" t="s">
        <v>249</v>
      </c>
      <c r="D19" s="53">
        <v>3990</v>
      </c>
      <c r="E19" s="54">
        <v>298.97000000000003</v>
      </c>
      <c r="F19" s="54">
        <v>0</v>
      </c>
      <c r="G19" s="54">
        <v>3691.03</v>
      </c>
      <c r="H19" s="61"/>
      <c r="J19" s="86">
        <f t="shared" si="0"/>
        <v>7980</v>
      </c>
      <c r="K19" s="86">
        <f t="shared" si="1"/>
        <v>7382.06</v>
      </c>
      <c r="M19">
        <v>7980</v>
      </c>
      <c r="N19">
        <v>7382.06</v>
      </c>
    </row>
    <row r="20" spans="1:14" ht="21" customHeight="1">
      <c r="A20" s="60"/>
      <c r="B20" s="64"/>
      <c r="C20" s="12"/>
      <c r="D20" s="53"/>
      <c r="E20" s="54"/>
      <c r="F20" s="54"/>
      <c r="G20" s="54">
        <v>3691.03</v>
      </c>
      <c r="H20" s="61"/>
      <c r="J20" s="86">
        <f t="shared" si="0"/>
        <v>0</v>
      </c>
      <c r="K20" s="86">
        <f t="shared" si="1"/>
        <v>7382.06</v>
      </c>
      <c r="M20">
        <v>0</v>
      </c>
      <c r="N20">
        <v>7382.06</v>
      </c>
    </row>
    <row r="21" spans="1:14" ht="29.25" customHeight="1">
      <c r="A21" s="62"/>
      <c r="B21" s="42"/>
      <c r="C21" s="12" t="s">
        <v>251</v>
      </c>
      <c r="D21" s="53">
        <v>1785</v>
      </c>
      <c r="E21" s="54">
        <v>100.04</v>
      </c>
      <c r="F21" s="54">
        <v>188.7</v>
      </c>
      <c r="G21" s="54">
        <v>1873.66</v>
      </c>
      <c r="H21" s="61"/>
      <c r="J21" s="86">
        <f t="shared" si="0"/>
        <v>3570</v>
      </c>
      <c r="K21" s="86">
        <f t="shared" si="1"/>
        <v>3747.32</v>
      </c>
      <c r="M21">
        <v>3570</v>
      </c>
      <c r="N21">
        <v>3747.32</v>
      </c>
    </row>
    <row r="22" spans="1:14" ht="19.5" customHeight="1">
      <c r="A22" s="65"/>
      <c r="B22" s="42"/>
      <c r="C22" s="45" t="s">
        <v>252</v>
      </c>
      <c r="D22" s="52"/>
      <c r="E22" s="52"/>
      <c r="F22" s="52"/>
      <c r="G22" s="46"/>
      <c r="H22" s="66"/>
      <c r="J22" s="86">
        <f t="shared" si="0"/>
        <v>0</v>
      </c>
      <c r="K22" s="86">
        <f t="shared" si="1"/>
        <v>0</v>
      </c>
      <c r="M22">
        <v>0</v>
      </c>
      <c r="N22">
        <v>0</v>
      </c>
    </row>
    <row r="23" spans="1:14" ht="19.5" customHeight="1">
      <c r="A23" s="60" t="s">
        <v>253</v>
      </c>
      <c r="B23" s="42"/>
      <c r="C23" s="12" t="s">
        <v>254</v>
      </c>
      <c r="D23" s="53">
        <v>5286.8</v>
      </c>
      <c r="E23" s="54">
        <v>467.84</v>
      </c>
      <c r="F23" s="54">
        <v>0</v>
      </c>
      <c r="G23" s="54">
        <v>4818.96</v>
      </c>
      <c r="H23" s="61"/>
      <c r="J23" s="86">
        <f t="shared" si="0"/>
        <v>10573.6</v>
      </c>
      <c r="K23" s="86">
        <f t="shared" si="1"/>
        <v>9637.92</v>
      </c>
      <c r="M23">
        <v>10573.6</v>
      </c>
      <c r="N23">
        <v>9637.92</v>
      </c>
    </row>
    <row r="24" spans="1:14" ht="16.5" customHeight="1" thickBot="1">
      <c r="A24" s="67" t="s">
        <v>255</v>
      </c>
      <c r="B24" s="42"/>
      <c r="C24" s="12" t="s">
        <v>256</v>
      </c>
      <c r="D24" s="53">
        <v>3264.59</v>
      </c>
      <c r="E24" s="54">
        <v>220.04</v>
      </c>
      <c r="F24" s="54">
        <v>125.1</v>
      </c>
      <c r="G24" s="54">
        <v>3169.65</v>
      </c>
      <c r="H24" s="61"/>
      <c r="J24" s="86">
        <f t="shared" si="0"/>
        <v>6529.18</v>
      </c>
      <c r="K24" s="86">
        <f t="shared" si="1"/>
        <v>6339.3</v>
      </c>
      <c r="M24">
        <v>6529.18</v>
      </c>
      <c r="N24">
        <v>6339.3</v>
      </c>
    </row>
    <row r="25" spans="1:14" ht="16.5" customHeight="1" thickBot="1">
      <c r="A25" s="60" t="s">
        <v>257</v>
      </c>
      <c r="B25" s="42"/>
      <c r="C25" s="12" t="s">
        <v>258</v>
      </c>
      <c r="D25" s="53">
        <v>3264.59</v>
      </c>
      <c r="E25" s="54">
        <v>220.04</v>
      </c>
      <c r="F25" s="54">
        <v>125.1</v>
      </c>
      <c r="G25" s="47">
        <v>3169.65</v>
      </c>
      <c r="H25" s="61"/>
      <c r="J25" s="86">
        <f t="shared" si="0"/>
        <v>6529.18</v>
      </c>
      <c r="K25" s="86">
        <f t="shared" si="1"/>
        <v>6339.3</v>
      </c>
      <c r="M25">
        <v>6529.18</v>
      </c>
      <c r="N25">
        <v>6339.3</v>
      </c>
    </row>
    <row r="26" spans="1:14" ht="19.5" customHeight="1" thickBot="1">
      <c r="A26" s="60" t="s">
        <v>259</v>
      </c>
      <c r="B26" s="42"/>
      <c r="C26" s="12" t="s">
        <v>258</v>
      </c>
      <c r="D26" s="53">
        <v>3264.59</v>
      </c>
      <c r="E26" s="54">
        <v>220.04</v>
      </c>
      <c r="F26" s="54">
        <v>125.1</v>
      </c>
      <c r="G26" s="47">
        <v>3169.65</v>
      </c>
      <c r="H26" s="61"/>
      <c r="J26" s="86">
        <f t="shared" si="0"/>
        <v>6529.18</v>
      </c>
      <c r="K26" s="86">
        <f t="shared" si="1"/>
        <v>6339.3</v>
      </c>
      <c r="M26">
        <v>6529.18</v>
      </c>
      <c r="N26">
        <v>6339.3</v>
      </c>
    </row>
    <row r="27" spans="1:14" ht="18.75" customHeight="1" thickBot="1">
      <c r="A27" s="60" t="s">
        <v>260</v>
      </c>
      <c r="B27" s="42"/>
      <c r="C27" s="12" t="s">
        <v>258</v>
      </c>
      <c r="D27" s="53">
        <v>3264.59</v>
      </c>
      <c r="E27" s="54">
        <v>220.04</v>
      </c>
      <c r="F27" s="54">
        <v>125.1</v>
      </c>
      <c r="G27" s="47">
        <v>3169.65</v>
      </c>
      <c r="H27" s="61"/>
      <c r="J27" s="86">
        <f t="shared" si="0"/>
        <v>6529.18</v>
      </c>
      <c r="K27" s="86">
        <f t="shared" si="1"/>
        <v>6339.3</v>
      </c>
      <c r="M27">
        <v>6529.18</v>
      </c>
      <c r="N27">
        <v>6339.3</v>
      </c>
    </row>
    <row r="28" spans="1:14" ht="21" customHeight="1" thickBot="1">
      <c r="A28" s="60" t="s">
        <v>261</v>
      </c>
      <c r="B28" s="42"/>
      <c r="C28" s="12" t="s">
        <v>258</v>
      </c>
      <c r="D28" s="4">
        <v>3800</v>
      </c>
      <c r="E28" s="54">
        <v>278.29000000000002</v>
      </c>
      <c r="F28" s="22">
        <v>0</v>
      </c>
      <c r="G28" s="49">
        <v>3521.71</v>
      </c>
      <c r="H28" s="63"/>
      <c r="J28" s="86">
        <f t="shared" si="0"/>
        <v>7600</v>
      </c>
      <c r="K28" s="86">
        <f t="shared" si="1"/>
        <v>7043.42</v>
      </c>
      <c r="M28">
        <v>7600</v>
      </c>
      <c r="N28">
        <v>7043.42</v>
      </c>
    </row>
    <row r="29" spans="1:14" ht="16.5" customHeight="1" thickBot="1">
      <c r="A29" s="60" t="s">
        <v>262</v>
      </c>
      <c r="B29" s="42"/>
      <c r="C29" s="12" t="s">
        <v>258</v>
      </c>
      <c r="D29" s="53">
        <v>3264.59</v>
      </c>
      <c r="E29" s="54">
        <v>220.04</v>
      </c>
      <c r="F29" s="54">
        <v>125.1</v>
      </c>
      <c r="G29" s="50">
        <v>3169.65</v>
      </c>
      <c r="H29" s="61"/>
      <c r="J29" s="86">
        <f t="shared" si="0"/>
        <v>6529.18</v>
      </c>
      <c r="K29" s="86">
        <f t="shared" si="1"/>
        <v>6339.3</v>
      </c>
      <c r="M29">
        <v>6529.18</v>
      </c>
      <c r="N29">
        <v>6339.3</v>
      </c>
    </row>
    <row r="30" spans="1:14" ht="15" customHeight="1" thickBot="1">
      <c r="A30" s="60" t="s">
        <v>263</v>
      </c>
      <c r="B30" s="42"/>
      <c r="C30" s="12" t="s">
        <v>258</v>
      </c>
      <c r="D30" s="53">
        <v>3264.59</v>
      </c>
      <c r="E30" s="54">
        <v>220.04</v>
      </c>
      <c r="F30" s="54">
        <v>125.1</v>
      </c>
      <c r="G30" s="50">
        <v>3169.65</v>
      </c>
      <c r="H30" s="63"/>
      <c r="J30" s="86">
        <f t="shared" si="0"/>
        <v>6529.18</v>
      </c>
      <c r="K30" s="86">
        <f t="shared" si="1"/>
        <v>6339.3</v>
      </c>
      <c r="M30">
        <v>6529.18</v>
      </c>
      <c r="N30">
        <v>6339.3</v>
      </c>
    </row>
    <row r="31" spans="1:14" ht="15" customHeight="1" thickBot="1">
      <c r="A31" s="60" t="s">
        <v>325</v>
      </c>
      <c r="B31" s="42"/>
      <c r="C31" s="12" t="s">
        <v>258</v>
      </c>
      <c r="D31" s="53">
        <v>3264.59</v>
      </c>
      <c r="E31" s="54">
        <v>220.04</v>
      </c>
      <c r="F31" s="54">
        <v>125.1</v>
      </c>
      <c r="G31" s="50">
        <v>3169.65</v>
      </c>
      <c r="H31" s="63"/>
      <c r="J31" s="86">
        <f t="shared" si="0"/>
        <v>6529.18</v>
      </c>
      <c r="K31" s="86">
        <f t="shared" si="1"/>
        <v>6339.3</v>
      </c>
      <c r="M31">
        <v>6529.18</v>
      </c>
      <c r="N31">
        <v>6339.3</v>
      </c>
    </row>
    <row r="32" spans="1:14" ht="14.25" customHeight="1" thickBot="1">
      <c r="A32" s="60" t="s">
        <v>264</v>
      </c>
      <c r="B32" s="43"/>
      <c r="C32" s="12" t="s">
        <v>258</v>
      </c>
      <c r="D32" s="55">
        <v>3264.59</v>
      </c>
      <c r="E32" s="56">
        <v>220.04</v>
      </c>
      <c r="F32" s="56">
        <v>125.1</v>
      </c>
      <c r="G32" s="50">
        <v>3169.65</v>
      </c>
      <c r="H32" s="61"/>
      <c r="J32" s="86">
        <f t="shared" si="0"/>
        <v>6529.18</v>
      </c>
      <c r="K32" s="86">
        <f t="shared" si="1"/>
        <v>6339.3</v>
      </c>
      <c r="M32">
        <v>6529.18</v>
      </c>
      <c r="N32">
        <v>6339.3</v>
      </c>
    </row>
    <row r="33" spans="1:11" ht="16.5" thickBot="1">
      <c r="A33" s="68" t="s">
        <v>330</v>
      </c>
      <c r="B33" s="69"/>
      <c r="C33" s="69"/>
      <c r="D33" s="58">
        <f>SUM(D7:D32)</f>
        <v>94853.229999999981</v>
      </c>
      <c r="E33" s="59">
        <f t="shared" ref="E33:F33" si="2">SUM(E7:E32)</f>
        <v>7457.840000000002</v>
      </c>
      <c r="F33" s="59">
        <f t="shared" si="2"/>
        <v>1189.5</v>
      </c>
      <c r="G33" s="57">
        <f>SUM(G7:G32)</f>
        <v>92275.919999999955</v>
      </c>
      <c r="H33" s="70"/>
    </row>
    <row r="34" spans="1:11">
      <c r="H34" s="48"/>
      <c r="K34" s="86">
        <f>SUM(G28:G32)</f>
        <v>16200.31</v>
      </c>
    </row>
    <row r="37" spans="1:11">
      <c r="D37" s="86">
        <f>G32+G30+G31+G28</f>
        <v>13030.66</v>
      </c>
      <c r="F37" s="86">
        <f>D37-G33</f>
        <v>-79245.259999999951</v>
      </c>
      <c r="G37" s="48"/>
    </row>
    <row r="38" spans="1:11">
      <c r="G38" s="86">
        <f>G32+G31+G30+G28</f>
        <v>13030.66</v>
      </c>
    </row>
    <row r="44" spans="1:11">
      <c r="F44">
        <f>92275.92+77702.99</f>
        <v>169978.91</v>
      </c>
    </row>
    <row r="45" spans="1:11">
      <c r="F45">
        <f>F44-13030.6</f>
        <v>156948.31</v>
      </c>
    </row>
  </sheetData>
  <autoFilter ref="A6:H33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7"/>
  <sheetViews>
    <sheetView topLeftCell="A28" workbookViewId="0">
      <selection activeCell="E7" sqref="E7"/>
    </sheetView>
  </sheetViews>
  <sheetFormatPr baseColWidth="10" defaultRowHeight="15"/>
  <cols>
    <col min="1" max="1" width="40.85546875" customWidth="1"/>
    <col min="2" max="2" width="11.140625" customWidth="1"/>
    <col min="3" max="3" width="15.85546875" customWidth="1"/>
    <col min="4" max="4" width="21.5703125" customWidth="1"/>
  </cols>
  <sheetData>
    <row r="1" spans="1:4" ht="23.25">
      <c r="A1" s="1" t="s">
        <v>0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327</v>
      </c>
    </row>
    <row r="5" spans="1:4" ht="15.75" thickBot="1">
      <c r="A5" s="2" t="s">
        <v>321</v>
      </c>
    </row>
    <row r="6" spans="1:4" ht="18.75">
      <c r="A6" s="39" t="s">
        <v>3</v>
      </c>
      <c r="B6" s="40" t="s">
        <v>244</v>
      </c>
      <c r="C6" s="41" t="s">
        <v>4</v>
      </c>
      <c r="D6" s="40" t="s">
        <v>245</v>
      </c>
    </row>
    <row r="7" spans="1:4" ht="21" customHeight="1">
      <c r="A7" s="3" t="s">
        <v>268</v>
      </c>
      <c r="B7" s="42"/>
      <c r="C7" s="44" t="s">
        <v>269</v>
      </c>
      <c r="D7" s="71">
        <v>4289.01</v>
      </c>
    </row>
    <row r="8" spans="1:4" ht="22.5" customHeight="1">
      <c r="A8" s="3" t="s">
        <v>272</v>
      </c>
      <c r="B8" s="42"/>
      <c r="C8" s="44" t="s">
        <v>273</v>
      </c>
      <c r="D8" s="71">
        <v>2000</v>
      </c>
    </row>
    <row r="9" spans="1:4" ht="24" customHeight="1">
      <c r="A9" s="3" t="s">
        <v>274</v>
      </c>
      <c r="B9" s="42"/>
      <c r="C9" s="44" t="s">
        <v>275</v>
      </c>
      <c r="D9" s="71">
        <v>4184.05</v>
      </c>
    </row>
    <row r="10" spans="1:4" ht="20.25" customHeight="1">
      <c r="A10" s="3" t="s">
        <v>276</v>
      </c>
      <c r="B10" s="42"/>
      <c r="C10" s="44" t="s">
        <v>275</v>
      </c>
      <c r="D10" s="71">
        <v>4184.05</v>
      </c>
    </row>
    <row r="11" spans="1:4" ht="18" customHeight="1">
      <c r="A11" s="3" t="s">
        <v>277</v>
      </c>
      <c r="B11" s="42"/>
      <c r="C11" s="44" t="s">
        <v>275</v>
      </c>
      <c r="D11" s="71">
        <v>4184.05</v>
      </c>
    </row>
    <row r="12" spans="1:4" ht="19.5" customHeight="1">
      <c r="A12" s="3" t="s">
        <v>278</v>
      </c>
      <c r="B12" s="42"/>
      <c r="C12" s="44" t="s">
        <v>279</v>
      </c>
      <c r="D12" s="71">
        <v>2090.36</v>
      </c>
    </row>
    <row r="13" spans="1:4" ht="16.5" customHeight="1">
      <c r="A13" s="3" t="s">
        <v>280</v>
      </c>
      <c r="B13" s="42"/>
      <c r="C13" s="44" t="s">
        <v>275</v>
      </c>
      <c r="D13" s="71">
        <v>4184.05</v>
      </c>
    </row>
    <row r="14" spans="1:4" ht="19.5" customHeight="1">
      <c r="A14" s="3" t="s">
        <v>281</v>
      </c>
      <c r="B14" s="42"/>
      <c r="C14" s="44" t="s">
        <v>282</v>
      </c>
      <c r="D14" s="4">
        <v>2807.05</v>
      </c>
    </row>
    <row r="15" spans="1:4" ht="24.75" customHeight="1">
      <c r="A15" s="80" t="s">
        <v>283</v>
      </c>
      <c r="B15" s="5"/>
      <c r="C15" s="17" t="s">
        <v>284</v>
      </c>
      <c r="D15" s="71">
        <v>2500.84</v>
      </c>
    </row>
    <row r="16" spans="1:4" ht="21" customHeight="1">
      <c r="A16" s="80" t="s">
        <v>285</v>
      </c>
      <c r="B16" s="5"/>
      <c r="C16" s="17" t="s">
        <v>286</v>
      </c>
      <c r="D16" s="71">
        <v>900</v>
      </c>
    </row>
    <row r="17" spans="1:4" ht="16.5" customHeight="1">
      <c r="A17" s="3" t="s">
        <v>287</v>
      </c>
      <c r="B17" s="42"/>
      <c r="C17" s="17" t="s">
        <v>288</v>
      </c>
      <c r="D17" s="71">
        <v>2400.75</v>
      </c>
    </row>
    <row r="18" spans="1:4" ht="17.25" customHeight="1">
      <c r="A18" s="80" t="s">
        <v>289</v>
      </c>
      <c r="B18" s="43"/>
      <c r="C18" s="17" t="s">
        <v>115</v>
      </c>
      <c r="D18" s="71">
        <v>2793.3</v>
      </c>
    </row>
    <row r="19" spans="1:4" ht="21" customHeight="1">
      <c r="A19" s="3" t="s">
        <v>290</v>
      </c>
      <c r="B19" s="42"/>
      <c r="C19" s="17" t="s">
        <v>291</v>
      </c>
      <c r="D19" s="71">
        <v>2631.61</v>
      </c>
    </row>
    <row r="20" spans="1:4" ht="18" customHeight="1">
      <c r="A20" s="80" t="s">
        <v>292</v>
      </c>
      <c r="B20" s="5"/>
      <c r="C20" s="12" t="s">
        <v>293</v>
      </c>
      <c r="D20" s="4">
        <v>2858.15</v>
      </c>
    </row>
    <row r="21" spans="1:4" ht="16.5" customHeight="1">
      <c r="A21" s="3" t="s">
        <v>294</v>
      </c>
      <c r="B21" s="42"/>
      <c r="C21" s="17" t="s">
        <v>295</v>
      </c>
      <c r="D21" s="71">
        <v>1811</v>
      </c>
    </row>
    <row r="22" spans="1:4" ht="15.75" customHeight="1">
      <c r="A22" s="3" t="s">
        <v>296</v>
      </c>
      <c r="B22" s="42"/>
      <c r="C22" s="17" t="s">
        <v>50</v>
      </c>
      <c r="D22" s="71">
        <v>2827</v>
      </c>
    </row>
    <row r="23" spans="1:4" ht="19.5" customHeight="1">
      <c r="A23" s="3" t="s">
        <v>297</v>
      </c>
      <c r="B23" s="42"/>
      <c r="C23" s="17" t="s">
        <v>22</v>
      </c>
      <c r="D23" s="71">
        <v>2827</v>
      </c>
    </row>
    <row r="24" spans="1:4" ht="18" customHeight="1">
      <c r="A24" s="3" t="s">
        <v>298</v>
      </c>
      <c r="B24" s="42"/>
      <c r="C24" s="17" t="s">
        <v>299</v>
      </c>
      <c r="D24" s="71">
        <v>2827</v>
      </c>
    </row>
    <row r="25" spans="1:4" ht="19.5" customHeight="1">
      <c r="A25" s="80" t="s">
        <v>324</v>
      </c>
      <c r="B25" s="90"/>
      <c r="C25" s="18" t="s">
        <v>304</v>
      </c>
      <c r="D25" s="71">
        <v>900</v>
      </c>
    </row>
    <row r="26" spans="1:4" ht="29.25" customHeight="1">
      <c r="A26" s="80" t="s">
        <v>300</v>
      </c>
      <c r="B26" s="43"/>
      <c r="C26" s="17" t="s">
        <v>301</v>
      </c>
      <c r="D26" s="71">
        <v>2000</v>
      </c>
    </row>
    <row r="27" spans="1:4" ht="22.5" customHeight="1">
      <c r="A27" s="89" t="s">
        <v>302</v>
      </c>
      <c r="B27" s="43"/>
      <c r="C27" s="18" t="s">
        <v>303</v>
      </c>
      <c r="D27" s="71">
        <v>1039.95</v>
      </c>
    </row>
    <row r="28" spans="1:4" ht="18.75" customHeight="1">
      <c r="A28" s="3" t="s">
        <v>305</v>
      </c>
      <c r="B28" s="42"/>
      <c r="C28" s="17" t="s">
        <v>306</v>
      </c>
      <c r="D28" s="71">
        <v>2500</v>
      </c>
    </row>
    <row r="29" spans="1:4" ht="31.5" customHeight="1">
      <c r="A29" s="3" t="s">
        <v>270</v>
      </c>
      <c r="B29" s="42"/>
      <c r="C29" s="44" t="s">
        <v>271</v>
      </c>
      <c r="D29" s="71">
        <v>2543</v>
      </c>
    </row>
    <row r="30" spans="1:4">
      <c r="A30" s="80" t="s">
        <v>313</v>
      </c>
      <c r="B30" s="43"/>
      <c r="C30" s="80" t="s">
        <v>318</v>
      </c>
      <c r="D30" s="9">
        <v>2500</v>
      </c>
    </row>
    <row r="31" spans="1:4">
      <c r="A31" s="80" t="s">
        <v>314</v>
      </c>
      <c r="B31" s="43"/>
      <c r="C31" s="80" t="s">
        <v>318</v>
      </c>
      <c r="D31" s="9">
        <v>2500</v>
      </c>
    </row>
    <row r="32" spans="1:4">
      <c r="A32" s="80" t="s">
        <v>315</v>
      </c>
      <c r="B32" s="43"/>
      <c r="C32" s="80" t="s">
        <v>318</v>
      </c>
      <c r="D32" s="9">
        <v>2500</v>
      </c>
    </row>
    <row r="33" spans="1:4">
      <c r="A33" s="89" t="s">
        <v>323</v>
      </c>
      <c r="B33" s="43"/>
      <c r="C33" t="s">
        <v>319</v>
      </c>
      <c r="D33" s="22">
        <v>750</v>
      </c>
    </row>
    <row r="34" spans="1:4">
      <c r="A34" s="81" t="s">
        <v>320</v>
      </c>
      <c r="B34" s="43"/>
      <c r="C34" s="43" t="s">
        <v>159</v>
      </c>
      <c r="D34" s="22">
        <v>2550.77</v>
      </c>
    </row>
    <row r="35" spans="1:4">
      <c r="A35" s="81" t="s">
        <v>332</v>
      </c>
      <c r="B35" s="43"/>
      <c r="C35" s="43" t="s">
        <v>329</v>
      </c>
      <c r="D35" s="22">
        <v>2827</v>
      </c>
    </row>
    <row r="36" spans="1:4">
      <c r="A36" s="81" t="s">
        <v>316</v>
      </c>
      <c r="B36" s="43"/>
      <c r="C36" s="80" t="s">
        <v>317</v>
      </c>
      <c r="D36" s="9">
        <v>2793</v>
      </c>
    </row>
    <row r="37" spans="1:4">
      <c r="C37" s="82" t="s">
        <v>307</v>
      </c>
      <c r="D37" s="83">
        <f>SUM(D6:D36)</f>
        <v>77702.990000000005</v>
      </c>
    </row>
  </sheetData>
  <autoFilter ref="A6:D37"/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1:B7"/>
    </sheetView>
  </sheetViews>
  <sheetFormatPr baseColWidth="10" defaultRowHeight="15"/>
  <cols>
    <col min="1" max="1" width="34.85546875" customWidth="1"/>
    <col min="2" max="2" width="27.5703125" customWidth="1"/>
  </cols>
  <sheetData>
    <row r="1" spans="1:2" ht="15.75">
      <c r="A1" t="s">
        <v>308</v>
      </c>
      <c r="B1" s="5"/>
    </row>
    <row r="2" spans="1:2" ht="15.75">
      <c r="A2" t="s">
        <v>309</v>
      </c>
      <c r="B2" s="5"/>
    </row>
    <row r="3" spans="1:2">
      <c r="A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</vt:lpstr>
      <vt:lpstr>SEG Y PROT</vt:lpstr>
      <vt:lpstr>EVENTUAL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2021-11-30T18:13:27Z</cp:lastPrinted>
  <dcterms:created xsi:type="dcterms:W3CDTF">2021-11-04T17:58:04Z</dcterms:created>
  <dcterms:modified xsi:type="dcterms:W3CDTF">2022-01-12T16:13:22Z</dcterms:modified>
</cp:coreProperties>
</file>